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570" activeTab="2"/>
  </bookViews>
  <sheets>
    <sheet name="PL" sheetId="1" r:id="rId1"/>
    <sheet name="Equity" sheetId="2" r:id="rId2"/>
    <sheet name="Cashflow" sheetId="3" r:id="rId3"/>
    <sheet name="BS" sheetId="4" r:id="rId4"/>
  </sheets>
  <definedNames>
    <definedName name="_xlnm.Print_Area" localSheetId="3">'BS'!$A$1:$K$56</definedName>
    <definedName name="_xlnm.Print_Area" localSheetId="2">'Cashflow'!$A$1:$E$50</definedName>
    <definedName name="_xlnm.Print_Area" localSheetId="1">'Equity'!$A$1:$G$57</definedName>
    <definedName name="_xlnm.Print_Area" localSheetId="0">'PL'!$A$1:$J$74</definedName>
  </definedNames>
  <calcPr fullCalcOnLoad="1"/>
</workbook>
</file>

<file path=xl/sharedStrings.xml><?xml version="1.0" encoding="utf-8"?>
<sst xmlns="http://schemas.openxmlformats.org/spreadsheetml/2006/main" count="178" uniqueCount="145">
  <si>
    <t xml:space="preserve">Current Year </t>
  </si>
  <si>
    <t>Quarter</t>
  </si>
  <si>
    <t>RM'000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</si>
  <si>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</si>
  <si>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</si>
  <si>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</si>
  <si>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</si>
  <si>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</si>
  <si>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</si>
  <si>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</si>
  <si>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</si>
  <si>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Other Creditors And Accruals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</si>
  <si>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</si>
  <si>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</si>
  <si>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</si>
  <si>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</si>
  <si>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</si>
  <si>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</si>
  <si>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</si>
  <si>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</si>
  <si>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</si>
  <si>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</si>
  <si>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</si>
  <si>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</si>
  <si>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</si>
  <si>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</si>
  <si>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</si>
  <si>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</si>
  <si>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</si>
  <si>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</si>
  <si>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</si>
  <si>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</si>
  <si>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</si>
  <si>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</si>
  <si>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Short Term Placements &amp; Fixed Deposits</t>
  </si>
  <si>
    <t>Cash And Bank Balances</t>
  </si>
  <si>
    <t>Stocks &amp; Work In Progress</t>
  </si>
  <si>
    <t>Preceding Year</t>
  </si>
  <si>
    <t>Other Investments</t>
  </si>
  <si>
    <t>Other Debtors</t>
  </si>
  <si>
    <t>Short Term Bank Borrowings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</si>
  <si>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</si>
  <si>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</si>
  <si>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</si>
  <si>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</si>
  <si>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</si>
  <si>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</si>
  <si>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</si>
  <si>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</si>
  <si>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</si>
  <si>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</si>
  <si>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</si>
  <si>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and amortisation, exceptional items,</t>
  </si>
  <si>
    <t>income tax, minority interests and</t>
  </si>
  <si>
    <t>extraordinary items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</si>
  <si>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</si>
  <si>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</si>
  <si>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</si>
  <si>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</si>
  <si>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</si>
  <si>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</si>
  <si>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</si>
  <si>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</si>
  <si>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to members of the company</t>
  </si>
  <si>
    <t>(l)</t>
  </si>
  <si>
    <t>(iii) Extraordinary items attributable to</t>
  </si>
  <si>
    <t xml:space="preserve">      members of the company</t>
  </si>
  <si>
    <t>(m)</t>
  </si>
  <si>
    <t>(Audited)</t>
  </si>
  <si>
    <t>Based on ordinary shares issued &amp; issueable of 334,886,726</t>
  </si>
  <si>
    <t>(Unaudited)</t>
  </si>
  <si>
    <t>Property, Plant And Equipment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</si>
  <si>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</si>
  <si>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</si>
  <si>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</si>
  <si>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</si>
  <si>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</si>
  <si>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</si>
  <si>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</si>
  <si>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Adjustment for :</t>
  </si>
  <si>
    <t>Retained Profit</t>
  </si>
  <si>
    <t>Total</t>
  </si>
  <si>
    <t>Balance at beginning of year</t>
  </si>
  <si>
    <t xml:space="preserve">(The Condensed Consolidated Statements of Changes in Equity should be read in conjunction with the Annual Financial </t>
  </si>
  <si>
    <t xml:space="preserve">Issued of shares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</si>
  <si>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</si>
  <si>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</si>
  <si>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</si>
  <si>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</si>
  <si>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</si>
  <si>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</si>
  <si>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</si>
  <si>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</si>
  <si>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Reserves</t>
  </si>
  <si>
    <t xml:space="preserve"> - Other investments</t>
  </si>
  <si>
    <t xml:space="preserve"> - Bank borrowings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</si>
  <si>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</si>
  <si>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</si>
  <si>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</si>
  <si>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>Operating Profit Before Working Capital Changes</t>
  </si>
  <si>
    <t xml:space="preserve"> - Hire purchase and leasing</t>
  </si>
  <si>
    <t>(The Condensed Consolidated Cash Flow Statements should be read in conjunction with the Annual Financial</t>
  </si>
  <si>
    <t>As At</t>
  </si>
  <si>
    <t>31/12/2002</t>
  </si>
  <si>
    <t>Condensed Consolidated Balance Sheets as at 31 March 2003</t>
  </si>
  <si>
    <t>31/03/2003</t>
  </si>
  <si>
    <t>31/03/2002</t>
  </si>
  <si>
    <t>Condensed Consolidated Cash Flow Statements for the quarter ended 31 March 2003</t>
  </si>
  <si>
    <t xml:space="preserve"> Report for the year ended 31st December 2002)</t>
  </si>
  <si>
    <t>CASH &amp; CASH EQUIVALENTS AT END OF PERIOD</t>
  </si>
  <si>
    <t xml:space="preserve"> year ended 31st December 2002)</t>
  </si>
  <si>
    <t>3 Month Quarter Ended 31 March 2003</t>
  </si>
  <si>
    <t>Condensed Consolidated Statements of Changes in Equity for the quarter ended 31 March 2003</t>
  </si>
  <si>
    <t>Net loss for the period</t>
  </si>
  <si>
    <t>Balance at end of period</t>
  </si>
  <si>
    <t>Report for the year ended 31st December 2002)</t>
  </si>
  <si>
    <t>Condensed Consolidated Income Statements for the quarter ended 31 March 2003</t>
  </si>
  <si>
    <t xml:space="preserve"> Period Ended</t>
  </si>
  <si>
    <t>Period Ended</t>
  </si>
  <si>
    <t>(The Condensed Consolidated Income Statements should be read in conjunction with the Annual Financial Report for the year ended 31st December 2002)</t>
  </si>
  <si>
    <t>3 month</t>
  </si>
  <si>
    <t>(2002: 312,407,968)</t>
  </si>
  <si>
    <t>Based on weighted number of shares in issue of 334,886,726</t>
  </si>
  <si>
    <t>Provisions</t>
  </si>
  <si>
    <t xml:space="preserve"> - Decrease in directors' accounts</t>
  </si>
  <si>
    <t xml:space="preserve">shown as the requirement for MASB 26 Interim Financial Reporting had not come into effect then. </t>
  </si>
  <si>
    <t xml:space="preserve">No comparative figures for the Condensed Consolidated Cash Flow Statements for the same period last year is </t>
  </si>
  <si>
    <t>No comparative figures for the Condensed Consolidated Statements of Changes in Equity for the same period last year</t>
  </si>
  <si>
    <t xml:space="preserve">is shown as the requirement for MASB 26 Interim Financial Reporting had not come into effect then. </t>
  </si>
  <si>
    <t>Basic (loss)/earning per share</t>
  </si>
  <si>
    <t>Fully diluted (loss)/earning per share</t>
  </si>
  <si>
    <t>(Loss)/Profit before finance cost, depreciation</t>
  </si>
  <si>
    <t>(Loss)/Profit before income tax,</t>
  </si>
  <si>
    <t>(Loss)/Profit before income tax, minority interests</t>
  </si>
  <si>
    <t>(i)   (Loss)/Profit after income tax before deducting</t>
  </si>
  <si>
    <t>Net (loss)/profit from ordinary activities attributable</t>
  </si>
  <si>
    <t>Net (loss)/profit attributable to</t>
  </si>
  <si>
    <t>(i)   Extraordinary items</t>
  </si>
  <si>
    <t xml:space="preserve">  Other Long Term Creditors</t>
  </si>
  <si>
    <t>Loss before tax</t>
  </si>
  <si>
    <t>Net Cash Used In Operating Activities</t>
  </si>
  <si>
    <t>Net Cash Used In Investing Activities</t>
  </si>
  <si>
    <t>Net Cash Used In Financing Activities</t>
  </si>
  <si>
    <t>NET DECREASE IN CASH &amp; CASH EQUIVALENTS</t>
  </si>
  <si>
    <t>(Loss)/Earning per share based on 2(m) above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</si>
</sst>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  <numFmt numFmtId="188" formatCode="_(* #,##0_);[Red]_(* \(#,##0\);_(* &quot;-&quot;??_);_(@_)"/>
  </numFmts>
  <fonts count="2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  <font>
      <i/>
      <sz val="16"/>
      <name val="Times New Roman"/>
      <family val="1"/>
    </font>
    <font>
      <i/>
      <sz val="1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1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88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87" fontId="16" fillId="2" borderId="0" xfId="15" applyNumberFormat="1" applyFont="1" applyFill="1" applyAlignment="1">
      <alignment/>
    </xf>
    <xf numFmtId="187" fontId="16" fillId="2" borderId="0" xfId="15" applyNumberFormat="1" applyFont="1" applyFill="1" applyBorder="1" applyAlignment="1">
      <alignment/>
    </xf>
    <xf numFmtId="187" fontId="16" fillId="2" borderId="0" xfId="0" applyNumberFormat="1" applyFont="1" applyFill="1" applyAlignment="1">
      <alignment/>
    </xf>
    <xf numFmtId="187" fontId="16" fillId="2" borderId="1" xfId="15" applyNumberFormat="1" applyFont="1" applyFill="1" applyBorder="1" applyAlignment="1">
      <alignment/>
    </xf>
    <xf numFmtId="187" fontId="16" fillId="2" borderId="2" xfId="15" applyNumberFormat="1" applyFont="1" applyFill="1" applyBorder="1" applyAlignment="1">
      <alignment/>
    </xf>
    <xf numFmtId="187" fontId="16" fillId="2" borderId="3" xfId="15" applyNumberFormat="1" applyFont="1" applyFill="1" applyBorder="1" applyAlignment="1">
      <alignment/>
    </xf>
    <xf numFmtId="187" fontId="16" fillId="2" borderId="4" xfId="0" applyNumberFormat="1" applyFont="1" applyFill="1" applyBorder="1" applyAlignment="1">
      <alignment/>
    </xf>
    <xf numFmtId="187" fontId="16" fillId="2" borderId="4" xfId="15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1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1" fontId="16" fillId="2" borderId="0" xfId="15" applyFont="1" applyFill="1" applyBorder="1" applyAlignment="1">
      <alignment/>
    </xf>
    <xf numFmtId="179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87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1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85" fontId="24" fillId="0" borderId="10" xfId="15" applyNumberFormat="1" applyFont="1" applyFill="1" applyBorder="1" applyAlignment="1" quotePrefix="1">
      <alignment horizontal="right" vertical="center"/>
    </xf>
    <xf numFmtId="185" fontId="24" fillId="0" borderId="0" xfId="15" applyNumberFormat="1" applyFont="1" applyFill="1" applyBorder="1" applyAlignment="1" quotePrefix="1">
      <alignment horizontal="right" vertical="center"/>
    </xf>
    <xf numFmtId="185" fontId="24" fillId="0" borderId="0" xfId="0" applyNumberFormat="1" applyFont="1" applyFill="1" applyAlignment="1">
      <alignment/>
    </xf>
    <xf numFmtId="185" fontId="24" fillId="0" borderId="0" xfId="15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185" fontId="24" fillId="0" borderId="10" xfId="0" applyNumberFormat="1" applyFont="1" applyFill="1" applyBorder="1" applyAlignment="1">
      <alignment vertical="center"/>
    </xf>
    <xf numFmtId="185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60" zoomScaleNormal="8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6" sqref="E6"/>
    </sheetView>
  </sheetViews>
  <sheetFormatPr defaultColWidth="9.140625" defaultRowHeight="12.75"/>
  <cols>
    <col min="1" max="1" width="3.421875" style="20" customWidth="1"/>
    <col min="2" max="2" width="6.1406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3" t="s">
        <v>47</v>
      </c>
      <c r="H1" s="21"/>
    </row>
    <row r="2" spans="1:10" ht="24" customHeight="1">
      <c r="A2" s="102" t="s">
        <v>116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101" t="s">
        <v>48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38" t="s">
        <v>42</v>
      </c>
      <c r="G4" s="139"/>
      <c r="H4" s="21"/>
      <c r="I4" s="138" t="s">
        <v>43</v>
      </c>
      <c r="J4" s="139"/>
    </row>
    <row r="5" spans="6:10" ht="19.5" customHeight="1">
      <c r="F5" s="111" t="s">
        <v>16</v>
      </c>
      <c r="G5" s="111" t="s">
        <v>37</v>
      </c>
      <c r="H5" s="23"/>
      <c r="I5" s="111" t="s">
        <v>16</v>
      </c>
      <c r="J5" s="111" t="s">
        <v>37</v>
      </c>
    </row>
    <row r="6" spans="6:10" ht="20.25" customHeight="1">
      <c r="F6" s="35" t="s">
        <v>1</v>
      </c>
      <c r="G6" s="35" t="s">
        <v>41</v>
      </c>
      <c r="H6" s="23"/>
      <c r="I6" s="35" t="s">
        <v>44</v>
      </c>
      <c r="J6" s="35" t="s">
        <v>41</v>
      </c>
    </row>
    <row r="7" spans="6:10" ht="20.25" customHeight="1">
      <c r="F7" s="35" t="s">
        <v>45</v>
      </c>
      <c r="G7" s="35" t="s">
        <v>46</v>
      </c>
      <c r="H7" s="23"/>
      <c r="I7" s="35" t="s">
        <v>117</v>
      </c>
      <c r="J7" s="35" t="s">
        <v>118</v>
      </c>
    </row>
    <row r="8" spans="6:10" ht="21.75" customHeight="1">
      <c r="F8" s="36" t="s">
        <v>105</v>
      </c>
      <c r="G8" s="36" t="s">
        <v>106</v>
      </c>
      <c r="H8" s="24"/>
      <c r="I8" s="36" t="s">
        <v>105</v>
      </c>
      <c r="J8" s="36" t="s">
        <v>106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100" customFormat="1" ht="28.5" customHeight="1">
      <c r="A11" s="104">
        <v>1</v>
      </c>
      <c r="B11" s="105" t="s">
        <v>17</v>
      </c>
      <c r="C11" s="106" t="s">
        <v>50</v>
      </c>
      <c r="D11" s="99"/>
      <c r="E11" s="99"/>
      <c r="F11" s="112">
        <v>16563</v>
      </c>
      <c r="G11" s="112">
        <v>28293</v>
      </c>
      <c r="H11" s="113"/>
      <c r="I11" s="112">
        <v>16563</v>
      </c>
      <c r="J11" s="112">
        <v>28293</v>
      </c>
    </row>
    <row r="12" spans="1:10" ht="26.25">
      <c r="A12" s="107"/>
      <c r="B12" s="108"/>
      <c r="C12" s="109"/>
      <c r="D12" s="26"/>
      <c r="E12" s="26"/>
      <c r="F12" s="114"/>
      <c r="G12" s="114"/>
      <c r="H12" s="115"/>
      <c r="I12" s="114"/>
      <c r="J12" s="114"/>
    </row>
    <row r="13" spans="1:10" ht="26.25">
      <c r="A13" s="107"/>
      <c r="B13" s="108" t="s">
        <v>18</v>
      </c>
      <c r="C13" s="109" t="s">
        <v>19</v>
      </c>
      <c r="D13" s="26"/>
      <c r="E13" s="26"/>
      <c r="F13" s="116">
        <v>0</v>
      </c>
      <c r="G13" s="116">
        <v>0</v>
      </c>
      <c r="H13" s="115"/>
      <c r="I13" s="116"/>
      <c r="J13" s="116">
        <f>G13</f>
        <v>0</v>
      </c>
    </row>
    <row r="14" spans="1:10" ht="26.25">
      <c r="A14" s="107"/>
      <c r="B14" s="108"/>
      <c r="C14" s="109"/>
      <c r="D14" s="26"/>
      <c r="E14" s="26"/>
      <c r="F14" s="114"/>
      <c r="G14" s="114"/>
      <c r="H14" s="115"/>
      <c r="I14" s="114"/>
      <c r="J14" s="114"/>
    </row>
    <row r="15" spans="1:10" ht="26.25">
      <c r="A15" s="107"/>
      <c r="B15" s="108" t="s">
        <v>20</v>
      </c>
      <c r="C15" s="109" t="s">
        <v>51</v>
      </c>
      <c r="D15" s="26"/>
      <c r="E15" s="26"/>
      <c r="F15" s="116">
        <v>363</v>
      </c>
      <c r="G15" s="116">
        <v>472</v>
      </c>
      <c r="H15" s="115"/>
      <c r="I15" s="116">
        <v>363</v>
      </c>
      <c r="J15" s="116">
        <v>472</v>
      </c>
    </row>
    <row r="16" spans="1:10" ht="15" customHeight="1">
      <c r="A16" s="107"/>
      <c r="B16" s="107"/>
      <c r="C16" s="109"/>
      <c r="D16" s="26"/>
      <c r="E16" s="26"/>
      <c r="F16" s="114"/>
      <c r="G16" s="114"/>
      <c r="H16" s="115"/>
      <c r="I16" s="114"/>
      <c r="J16" s="114"/>
    </row>
    <row r="17" spans="1:10" ht="23.25" customHeight="1">
      <c r="A17" s="107">
        <v>2</v>
      </c>
      <c r="B17" s="108" t="s">
        <v>17</v>
      </c>
      <c r="C17" s="109" t="s">
        <v>131</v>
      </c>
      <c r="D17" s="26"/>
      <c r="E17" s="26"/>
      <c r="F17" s="114"/>
      <c r="G17" s="114"/>
      <c r="H17" s="115"/>
      <c r="I17" s="114"/>
      <c r="J17" s="114"/>
    </row>
    <row r="18" spans="1:10" ht="21" customHeight="1">
      <c r="A18" s="107"/>
      <c r="B18" s="107"/>
      <c r="C18" s="109" t="s">
        <v>52</v>
      </c>
      <c r="D18" s="26"/>
      <c r="E18" s="26"/>
      <c r="F18" s="114"/>
      <c r="G18" s="114"/>
      <c r="H18" s="115"/>
      <c r="I18" s="114"/>
      <c r="J18" s="114"/>
    </row>
    <row r="19" spans="1:10" ht="23.25" customHeight="1">
      <c r="A19" s="107"/>
      <c r="B19" s="107"/>
      <c r="C19" s="109" t="s">
        <v>53</v>
      </c>
      <c r="D19" s="26"/>
      <c r="E19" s="26"/>
      <c r="F19" s="114"/>
      <c r="G19" s="114"/>
      <c r="H19" s="115"/>
      <c r="I19" s="114"/>
      <c r="J19" s="115"/>
    </row>
    <row r="20" spans="1:10" ht="22.5" customHeight="1">
      <c r="A20" s="107"/>
      <c r="B20" s="107"/>
      <c r="C20" s="109" t="s">
        <v>54</v>
      </c>
      <c r="D20" s="26"/>
      <c r="E20" s="26"/>
      <c r="F20" s="114">
        <v>-242</v>
      </c>
      <c r="G20" s="114">
        <v>7305</v>
      </c>
      <c r="H20" s="115"/>
      <c r="I20" s="114">
        <v>-242</v>
      </c>
      <c r="J20" s="115">
        <v>7305</v>
      </c>
    </row>
    <row r="21" spans="1:10" ht="10.5" customHeight="1">
      <c r="A21" s="107"/>
      <c r="B21" s="107"/>
      <c r="C21" s="109"/>
      <c r="D21" s="26"/>
      <c r="E21" s="26"/>
      <c r="F21" s="114"/>
      <c r="G21" s="114"/>
      <c r="H21" s="115"/>
      <c r="I21" s="114"/>
      <c r="J21" s="115"/>
    </row>
    <row r="22" spans="1:10" ht="24.75" customHeight="1">
      <c r="A22" s="107"/>
      <c r="B22" s="108" t="s">
        <v>18</v>
      </c>
      <c r="C22" s="109" t="s">
        <v>49</v>
      </c>
      <c r="D22" s="26"/>
      <c r="E22" s="26"/>
      <c r="F22" s="114">
        <v>-6199</v>
      </c>
      <c r="G22" s="114">
        <v>-5503</v>
      </c>
      <c r="H22" s="115"/>
      <c r="I22" s="114">
        <v>-6199</v>
      </c>
      <c r="J22" s="115">
        <v>-5503</v>
      </c>
    </row>
    <row r="23" spans="1:10" ht="9" customHeight="1">
      <c r="A23" s="107"/>
      <c r="B23" s="108"/>
      <c r="C23" s="109"/>
      <c r="D23" s="26"/>
      <c r="E23" s="26"/>
      <c r="F23" s="114"/>
      <c r="G23" s="114"/>
      <c r="H23" s="115"/>
      <c r="I23" s="114"/>
      <c r="J23" s="115"/>
    </row>
    <row r="24" spans="1:10" ht="23.25" customHeight="1">
      <c r="A24" s="107"/>
      <c r="B24" s="108" t="s">
        <v>20</v>
      </c>
      <c r="C24" s="109" t="s">
        <v>21</v>
      </c>
      <c r="D24" s="26"/>
      <c r="E24" s="26"/>
      <c r="F24" s="114">
        <v>-1056</v>
      </c>
      <c r="G24" s="114">
        <v>-1149</v>
      </c>
      <c r="H24" s="115"/>
      <c r="I24" s="114">
        <v>-1056</v>
      </c>
      <c r="J24" s="115">
        <v>-1149</v>
      </c>
    </row>
    <row r="25" spans="1:10" ht="9" customHeight="1">
      <c r="A25" s="107"/>
      <c r="B25" s="108"/>
      <c r="C25" s="109"/>
      <c r="D25" s="26"/>
      <c r="E25" s="26"/>
      <c r="F25" s="114"/>
      <c r="G25" s="114"/>
      <c r="H25" s="115"/>
      <c r="I25" s="114"/>
      <c r="J25" s="115"/>
    </row>
    <row r="26" spans="1:10" ht="23.25" customHeight="1">
      <c r="A26" s="107"/>
      <c r="B26" s="108" t="s">
        <v>22</v>
      </c>
      <c r="C26" s="109" t="s">
        <v>23</v>
      </c>
      <c r="D26" s="26"/>
      <c r="E26" s="26"/>
      <c r="F26" s="114">
        <v>0</v>
      </c>
      <c r="G26" s="114">
        <v>0</v>
      </c>
      <c r="H26" s="115"/>
      <c r="I26" s="114">
        <v>0</v>
      </c>
      <c r="J26" s="115">
        <f>G26</f>
        <v>0</v>
      </c>
    </row>
    <row r="27" spans="1:10" ht="15" customHeight="1">
      <c r="A27" s="107"/>
      <c r="B27" s="107"/>
      <c r="C27" s="109"/>
      <c r="D27" s="26"/>
      <c r="E27" s="26"/>
      <c r="F27" s="116"/>
      <c r="G27" s="116"/>
      <c r="H27" s="115"/>
      <c r="I27" s="116"/>
      <c r="J27" s="116"/>
    </row>
    <row r="28" spans="1:10" ht="24" customHeight="1">
      <c r="A28" s="107"/>
      <c r="B28" s="108" t="s">
        <v>24</v>
      </c>
      <c r="C28" s="109" t="s">
        <v>132</v>
      </c>
      <c r="D28" s="26"/>
      <c r="E28" s="26"/>
      <c r="F28" s="114"/>
      <c r="G28" s="114"/>
      <c r="H28" s="115"/>
      <c r="I28" s="114"/>
      <c r="J28" s="114"/>
    </row>
    <row r="29" spans="1:10" ht="25.5" customHeight="1">
      <c r="A29" s="107"/>
      <c r="B29" s="107"/>
      <c r="C29" s="109" t="s">
        <v>25</v>
      </c>
      <c r="D29" s="26"/>
      <c r="E29" s="26"/>
      <c r="F29" s="114">
        <f>SUM(F17:F26)</f>
        <v>-7497</v>
      </c>
      <c r="G29" s="114">
        <f>SUM(G17:G26)</f>
        <v>653</v>
      </c>
      <c r="H29" s="114"/>
      <c r="I29" s="114">
        <f>SUM(I17:I26)</f>
        <v>-7497</v>
      </c>
      <c r="J29" s="114">
        <f>SUM(J17:J26)</f>
        <v>653</v>
      </c>
    </row>
    <row r="30" spans="1:10" ht="15" customHeight="1">
      <c r="A30" s="107"/>
      <c r="B30" s="107"/>
      <c r="C30" s="109"/>
      <c r="D30" s="26"/>
      <c r="E30" s="26"/>
      <c r="F30" s="114"/>
      <c r="G30" s="114"/>
      <c r="H30" s="115"/>
      <c r="I30" s="114"/>
      <c r="J30" s="115"/>
    </row>
    <row r="31" spans="1:10" ht="26.25">
      <c r="A31" s="107"/>
      <c r="B31" s="108" t="s">
        <v>26</v>
      </c>
      <c r="C31" s="109" t="s">
        <v>56</v>
      </c>
      <c r="D31" s="26"/>
      <c r="E31" s="26"/>
      <c r="F31" s="114"/>
      <c r="G31" s="114"/>
      <c r="H31" s="115"/>
      <c r="I31" s="114"/>
      <c r="J31" s="115"/>
    </row>
    <row r="32" spans="1:10" ht="21" customHeight="1">
      <c r="A32" s="107"/>
      <c r="B32" s="107"/>
      <c r="C32" s="109" t="s">
        <v>27</v>
      </c>
      <c r="D32" s="26"/>
      <c r="E32" s="26"/>
      <c r="F32" s="114">
        <v>0</v>
      </c>
      <c r="G32" s="115">
        <v>0</v>
      </c>
      <c r="H32" s="115"/>
      <c r="I32" s="114">
        <v>0</v>
      </c>
      <c r="J32" s="115">
        <f>G32</f>
        <v>0</v>
      </c>
    </row>
    <row r="33" spans="1:10" ht="15" customHeight="1">
      <c r="A33" s="107"/>
      <c r="B33" s="107"/>
      <c r="C33" s="109"/>
      <c r="D33" s="26"/>
      <c r="E33" s="26"/>
      <c r="F33" s="116"/>
      <c r="G33" s="116"/>
      <c r="H33" s="115"/>
      <c r="I33" s="116"/>
      <c r="J33" s="116"/>
    </row>
    <row r="34" spans="1:10" ht="26.25">
      <c r="A34" s="107"/>
      <c r="B34" s="108" t="s">
        <v>28</v>
      </c>
      <c r="C34" s="109" t="s">
        <v>133</v>
      </c>
      <c r="D34" s="26"/>
      <c r="E34" s="26"/>
      <c r="F34" s="114"/>
      <c r="G34" s="114"/>
      <c r="H34" s="115"/>
      <c r="I34" s="114"/>
      <c r="J34" s="114"/>
    </row>
    <row r="35" spans="1:10" ht="26.25">
      <c r="A35" s="107"/>
      <c r="B35" s="107"/>
      <c r="C35" s="109" t="s">
        <v>55</v>
      </c>
      <c r="D35" s="26"/>
      <c r="E35" s="26"/>
      <c r="F35" s="114"/>
      <c r="G35" s="114"/>
      <c r="H35" s="115"/>
      <c r="I35" s="114"/>
      <c r="J35" s="114"/>
    </row>
    <row r="36" spans="1:10" ht="26.25">
      <c r="A36" s="107"/>
      <c r="B36" s="107"/>
      <c r="C36" s="109" t="s">
        <v>57</v>
      </c>
      <c r="D36" s="26"/>
      <c r="E36" s="26"/>
      <c r="F36" s="114">
        <f>SUM(F29:F32)</f>
        <v>-7497</v>
      </c>
      <c r="G36" s="114">
        <f>SUM(G29:G32)</f>
        <v>653</v>
      </c>
      <c r="H36" s="114"/>
      <c r="I36" s="114">
        <f>SUM(I29:I32)</f>
        <v>-7497</v>
      </c>
      <c r="J36" s="114">
        <f>SUM(J29:J32)</f>
        <v>653</v>
      </c>
    </row>
    <row r="37" spans="1:10" ht="15" customHeight="1">
      <c r="A37" s="107"/>
      <c r="B37" s="107"/>
      <c r="C37" s="109"/>
      <c r="D37" s="26"/>
      <c r="E37" s="26"/>
      <c r="F37" s="114"/>
      <c r="G37" s="114"/>
      <c r="H37" s="115"/>
      <c r="I37" s="114"/>
      <c r="J37" s="114"/>
    </row>
    <row r="38" spans="1:10" ht="26.25">
      <c r="A38" s="107"/>
      <c r="B38" s="108" t="s">
        <v>29</v>
      </c>
      <c r="C38" s="109" t="s">
        <v>58</v>
      </c>
      <c r="D38" s="26"/>
      <c r="E38" s="26"/>
      <c r="F38" s="114">
        <v>-5</v>
      </c>
      <c r="G38" s="115">
        <v>-263</v>
      </c>
      <c r="H38" s="115"/>
      <c r="I38" s="114">
        <v>-5</v>
      </c>
      <c r="J38" s="115">
        <v>-263</v>
      </c>
    </row>
    <row r="39" spans="1:10" ht="15" customHeight="1">
      <c r="A39" s="107"/>
      <c r="B39" s="107"/>
      <c r="C39" s="109"/>
      <c r="D39" s="26"/>
      <c r="E39" s="26"/>
      <c r="F39" s="116"/>
      <c r="G39" s="116"/>
      <c r="H39" s="115"/>
      <c r="I39" s="116"/>
      <c r="J39" s="116"/>
    </row>
    <row r="40" spans="1:10" ht="26.25">
      <c r="A40" s="107"/>
      <c r="B40" s="107" t="s">
        <v>61</v>
      </c>
      <c r="C40" s="109" t="s">
        <v>134</v>
      </c>
      <c r="D40" s="26"/>
      <c r="E40" s="26"/>
      <c r="F40" s="114"/>
      <c r="G40" s="114"/>
      <c r="H40" s="115"/>
      <c r="I40" s="114"/>
      <c r="J40" s="114"/>
    </row>
    <row r="41" spans="1:10" ht="26.25">
      <c r="A41" s="107"/>
      <c r="B41" s="107"/>
      <c r="C41" s="109" t="s">
        <v>59</v>
      </c>
      <c r="D41" s="26"/>
      <c r="E41" s="26"/>
      <c r="F41" s="114">
        <f>SUM(F36:F38)</f>
        <v>-7502</v>
      </c>
      <c r="G41" s="114">
        <f>SUM(G36:G38)</f>
        <v>390</v>
      </c>
      <c r="H41" s="114"/>
      <c r="I41" s="114">
        <f>SUM(I36:I38)</f>
        <v>-7502</v>
      </c>
      <c r="J41" s="114">
        <f>SUM(J36:J38)</f>
        <v>390</v>
      </c>
    </row>
    <row r="42" spans="1:10" ht="15" customHeight="1">
      <c r="A42" s="107"/>
      <c r="B42" s="107"/>
      <c r="C42" s="109"/>
      <c r="D42" s="26"/>
      <c r="E42" s="26"/>
      <c r="F42" s="114"/>
      <c r="G42" s="114"/>
      <c r="H42" s="115"/>
      <c r="I42" s="114"/>
      <c r="J42" s="114"/>
    </row>
    <row r="43" spans="1:10" ht="26.25">
      <c r="A43" s="107"/>
      <c r="B43" s="107"/>
      <c r="C43" s="109" t="s">
        <v>60</v>
      </c>
      <c r="D43" s="26"/>
      <c r="E43" s="26"/>
      <c r="F43" s="114">
        <v>0</v>
      </c>
      <c r="G43" s="115">
        <v>0</v>
      </c>
      <c r="H43" s="115"/>
      <c r="I43" s="114">
        <v>0</v>
      </c>
      <c r="J43" s="115">
        <v>0</v>
      </c>
    </row>
    <row r="44" spans="1:10" ht="15" customHeight="1">
      <c r="A44" s="107"/>
      <c r="B44" s="107"/>
      <c r="C44" s="109"/>
      <c r="D44" s="26"/>
      <c r="E44" s="26"/>
      <c r="F44" s="114"/>
      <c r="G44" s="115"/>
      <c r="H44" s="115"/>
      <c r="I44" s="114"/>
      <c r="J44" s="115"/>
    </row>
    <row r="45" spans="1:10" ht="26.25">
      <c r="A45" s="107"/>
      <c r="B45" s="107" t="s">
        <v>30</v>
      </c>
      <c r="C45" s="109" t="s">
        <v>62</v>
      </c>
      <c r="D45" s="26"/>
      <c r="E45" s="26"/>
      <c r="F45" s="114">
        <v>0</v>
      </c>
      <c r="G45" s="115">
        <v>0</v>
      </c>
      <c r="H45" s="115"/>
      <c r="I45" s="114">
        <v>0</v>
      </c>
      <c r="J45" s="115">
        <f>G45</f>
        <v>0</v>
      </c>
    </row>
    <row r="46" spans="1:10" ht="15" customHeight="1">
      <c r="A46" s="107"/>
      <c r="B46" s="107"/>
      <c r="C46" s="109"/>
      <c r="D46" s="26"/>
      <c r="E46" s="26"/>
      <c r="F46" s="116"/>
      <c r="G46" s="116"/>
      <c r="H46" s="115"/>
      <c r="I46" s="116"/>
      <c r="J46" s="116"/>
    </row>
    <row r="47" spans="1:10" ht="26.25">
      <c r="A47" s="107"/>
      <c r="B47" s="107" t="s">
        <v>32</v>
      </c>
      <c r="C47" s="109" t="s">
        <v>135</v>
      </c>
      <c r="D47" s="26"/>
      <c r="E47" s="26"/>
      <c r="F47" s="114"/>
      <c r="G47" s="114"/>
      <c r="H47" s="115"/>
      <c r="I47" s="114"/>
      <c r="J47" s="114"/>
    </row>
    <row r="48" spans="1:10" ht="26.25">
      <c r="A48" s="107"/>
      <c r="B48" s="107"/>
      <c r="C48" s="109" t="s">
        <v>63</v>
      </c>
      <c r="D48" s="26"/>
      <c r="E48" s="26"/>
      <c r="F48" s="114">
        <f>SUM(F41:F45)</f>
        <v>-7502</v>
      </c>
      <c r="G48" s="114">
        <f>SUM(G41:G45)</f>
        <v>390</v>
      </c>
      <c r="H48" s="114"/>
      <c r="I48" s="114">
        <f>SUM(I41:I45)</f>
        <v>-7502</v>
      </c>
      <c r="J48" s="114">
        <f>SUM(J41:J45)</f>
        <v>390</v>
      </c>
    </row>
    <row r="49" spans="1:10" ht="15" customHeight="1">
      <c r="A49" s="107"/>
      <c r="B49" s="107"/>
      <c r="C49" s="109"/>
      <c r="D49" s="26"/>
      <c r="E49" s="26"/>
      <c r="F49" s="114"/>
      <c r="G49" s="114"/>
      <c r="H49" s="115"/>
      <c r="I49" s="114"/>
      <c r="J49" s="114"/>
    </row>
    <row r="50" spans="1:10" ht="26.25">
      <c r="A50" s="107"/>
      <c r="B50" s="107" t="s">
        <v>64</v>
      </c>
      <c r="C50" s="109" t="s">
        <v>137</v>
      </c>
      <c r="D50" s="26"/>
      <c r="E50" s="26"/>
      <c r="F50" s="117">
        <v>0</v>
      </c>
      <c r="G50" s="117">
        <v>0</v>
      </c>
      <c r="H50" s="115"/>
      <c r="I50" s="117">
        <v>0</v>
      </c>
      <c r="J50" s="117">
        <f>G50</f>
        <v>0</v>
      </c>
    </row>
    <row r="51" spans="1:10" ht="15" customHeight="1">
      <c r="A51" s="107"/>
      <c r="B51" s="107"/>
      <c r="C51" s="109"/>
      <c r="D51" s="26"/>
      <c r="E51" s="26"/>
      <c r="F51" s="118"/>
      <c r="G51" s="118"/>
      <c r="H51" s="115"/>
      <c r="I51" s="118"/>
      <c r="J51" s="118"/>
    </row>
    <row r="52" spans="1:10" ht="26.25">
      <c r="A52" s="107"/>
      <c r="B52" s="107"/>
      <c r="C52" s="109" t="s">
        <v>60</v>
      </c>
      <c r="D52" s="26"/>
      <c r="E52" s="26"/>
      <c r="F52" s="118">
        <v>0</v>
      </c>
      <c r="G52" s="118">
        <v>0</v>
      </c>
      <c r="H52" s="115"/>
      <c r="I52" s="118">
        <v>0</v>
      </c>
      <c r="J52" s="118">
        <v>0</v>
      </c>
    </row>
    <row r="53" spans="1:10" ht="15" customHeight="1">
      <c r="A53" s="107"/>
      <c r="B53" s="107"/>
      <c r="C53" s="109"/>
      <c r="D53" s="26"/>
      <c r="E53" s="26"/>
      <c r="F53" s="119"/>
      <c r="G53" s="119"/>
      <c r="H53" s="115"/>
      <c r="I53" s="119"/>
      <c r="J53" s="119"/>
    </row>
    <row r="54" spans="1:10" ht="26.25">
      <c r="A54" s="107"/>
      <c r="B54" s="107"/>
      <c r="C54" s="109" t="s">
        <v>65</v>
      </c>
      <c r="D54" s="26"/>
      <c r="E54" s="26"/>
      <c r="F54" s="114"/>
      <c r="G54" s="114"/>
      <c r="H54" s="115"/>
      <c r="I54" s="114"/>
      <c r="J54" s="114"/>
    </row>
    <row r="55" spans="1:10" ht="26.25">
      <c r="A55" s="107"/>
      <c r="B55" s="107"/>
      <c r="C55" s="109" t="s">
        <v>66</v>
      </c>
      <c r="D55" s="26"/>
      <c r="E55" s="26"/>
      <c r="F55" s="115">
        <f>SUM(F50:F53)</f>
        <v>0</v>
      </c>
      <c r="G55" s="115">
        <f>SUM(G50:G53)</f>
        <v>0</v>
      </c>
      <c r="H55" s="115"/>
      <c r="I55" s="115">
        <f>SUM(I50:I53)</f>
        <v>0</v>
      </c>
      <c r="J55" s="115">
        <f>SUM(J50:J53)</f>
        <v>0</v>
      </c>
    </row>
    <row r="56" spans="1:10" ht="15" customHeight="1">
      <c r="A56" s="107"/>
      <c r="B56" s="107"/>
      <c r="C56" s="109"/>
      <c r="D56" s="26"/>
      <c r="E56" s="26"/>
      <c r="F56" s="116"/>
      <c r="G56" s="116"/>
      <c r="H56" s="115"/>
      <c r="I56" s="116"/>
      <c r="J56" s="116"/>
    </row>
    <row r="57" spans="1:10" ht="26.25">
      <c r="A57" s="107"/>
      <c r="B57" s="107" t="s">
        <v>67</v>
      </c>
      <c r="C57" s="109" t="s">
        <v>136</v>
      </c>
      <c r="D57" s="26"/>
      <c r="E57" s="26"/>
      <c r="F57" s="114"/>
      <c r="G57" s="115"/>
      <c r="H57" s="115"/>
      <c r="I57" s="114"/>
      <c r="J57" s="115"/>
    </row>
    <row r="58" spans="1:10" ht="26.25">
      <c r="A58" s="107"/>
      <c r="B58" s="107"/>
      <c r="C58" s="109" t="s">
        <v>31</v>
      </c>
      <c r="D58" s="26"/>
      <c r="E58" s="26"/>
      <c r="F58" s="115">
        <f>+F48+F55</f>
        <v>-7502</v>
      </c>
      <c r="G58" s="115">
        <f>+G48+G55</f>
        <v>390</v>
      </c>
      <c r="H58" s="115"/>
      <c r="I58" s="115">
        <f>+I48+I55</f>
        <v>-7502</v>
      </c>
      <c r="J58" s="115">
        <f>+J48+J55</f>
        <v>390</v>
      </c>
    </row>
    <row r="59" spans="1:10" ht="15" customHeight="1" thickBot="1">
      <c r="A59" s="107"/>
      <c r="B59" s="107"/>
      <c r="C59" s="109"/>
      <c r="D59" s="26"/>
      <c r="E59" s="26"/>
      <c r="F59" s="120"/>
      <c r="G59" s="120"/>
      <c r="H59" s="115"/>
      <c r="I59" s="120"/>
      <c r="J59" s="120"/>
    </row>
    <row r="60" spans="1:10" ht="27" thickTop="1">
      <c r="A60" s="107">
        <v>3</v>
      </c>
      <c r="B60" s="107"/>
      <c r="C60" s="109" t="s">
        <v>144</v>
      </c>
      <c r="D60" s="26"/>
      <c r="E60" s="26"/>
      <c r="F60" s="109"/>
      <c r="G60" s="121"/>
      <c r="H60" s="122"/>
      <c r="I60" s="109"/>
      <c r="J60" s="121"/>
    </row>
    <row r="61" spans="1:10" ht="15" customHeight="1">
      <c r="A61" s="107"/>
      <c r="B61" s="107"/>
      <c r="C61" s="109"/>
      <c r="D61" s="26"/>
      <c r="E61" s="26"/>
      <c r="F61" s="109"/>
      <c r="G61" s="121"/>
      <c r="H61" s="122"/>
      <c r="I61" s="109"/>
      <c r="J61" s="121"/>
    </row>
    <row r="62" spans="1:10" s="100" customFormat="1" ht="31.5" customHeight="1" thickBot="1">
      <c r="A62" s="104"/>
      <c r="B62" s="104" t="s">
        <v>17</v>
      </c>
      <c r="C62" s="106" t="s">
        <v>129</v>
      </c>
      <c r="D62" s="99"/>
      <c r="E62" s="99"/>
      <c r="F62" s="123">
        <f>F58*1000/334886726*100</f>
        <v>-2.2401604535379525</v>
      </c>
      <c r="G62" s="123">
        <f>G58*1000/312407968*100</f>
        <v>0.12483676472682029</v>
      </c>
      <c r="H62" s="124"/>
      <c r="I62" s="123">
        <f>I58*1000/334886726*100</f>
        <v>-2.2401604535379525</v>
      </c>
      <c r="J62" s="123">
        <f>J58*1000/312407968*100</f>
        <v>0.12483676472682029</v>
      </c>
    </row>
    <row r="63" spans="1:10" ht="26.25">
      <c r="A63" s="107"/>
      <c r="B63" s="107"/>
      <c r="C63" s="109" t="s">
        <v>122</v>
      </c>
      <c r="D63" s="26"/>
      <c r="E63" s="26"/>
      <c r="F63" s="109"/>
      <c r="G63" s="125"/>
      <c r="H63" s="126"/>
      <c r="I63" s="109"/>
      <c r="J63" s="126"/>
    </row>
    <row r="64" spans="1:10" ht="26.25">
      <c r="A64" s="107"/>
      <c r="B64" s="107"/>
      <c r="C64" s="109" t="s">
        <v>121</v>
      </c>
      <c r="D64" s="26"/>
      <c r="E64" s="26"/>
      <c r="F64" s="109"/>
      <c r="G64" s="125"/>
      <c r="H64" s="126"/>
      <c r="I64" s="109"/>
      <c r="J64" s="126"/>
    </row>
    <row r="65" spans="1:10" ht="15" customHeight="1">
      <c r="A65" s="107"/>
      <c r="B65" s="107"/>
      <c r="C65" s="109"/>
      <c r="D65" s="26"/>
      <c r="E65" s="26"/>
      <c r="F65" s="109"/>
      <c r="G65" s="125"/>
      <c r="H65" s="127"/>
      <c r="I65" s="109"/>
      <c r="J65" s="125"/>
    </row>
    <row r="66" spans="1:10" s="100" customFormat="1" ht="30" customHeight="1" thickBot="1">
      <c r="A66" s="104"/>
      <c r="B66" s="104" t="s">
        <v>18</v>
      </c>
      <c r="C66" s="106" t="s">
        <v>130</v>
      </c>
      <c r="D66" s="99"/>
      <c r="E66" s="99"/>
      <c r="F66" s="128">
        <f>F58*1000/334886726*100</f>
        <v>-2.2401604535379525</v>
      </c>
      <c r="G66" s="128">
        <f>G58*1000/167443364*0</f>
        <v>0</v>
      </c>
      <c r="H66" s="129"/>
      <c r="I66" s="128">
        <f>I58*1000/334886726*100</f>
        <v>-2.2401604535379525</v>
      </c>
      <c r="J66" s="128">
        <f>J58*1000/167443364*0</f>
        <v>0</v>
      </c>
    </row>
    <row r="67" spans="1:10" ht="26.25">
      <c r="A67" s="109"/>
      <c r="B67" s="109"/>
      <c r="C67" s="110" t="s">
        <v>69</v>
      </c>
      <c r="D67" s="26"/>
      <c r="E67" s="26"/>
      <c r="F67" s="27"/>
      <c r="G67" s="27"/>
      <c r="H67" s="28"/>
      <c r="I67" s="27"/>
      <c r="J67" s="27"/>
    </row>
    <row r="68" spans="1:10" ht="26.25">
      <c r="A68" s="109"/>
      <c r="B68" s="109"/>
      <c r="C68" s="110"/>
      <c r="D68" s="26"/>
      <c r="E68" s="26"/>
      <c r="F68" s="26"/>
      <c r="G68" s="26"/>
      <c r="H68" s="26"/>
      <c r="I68" s="26"/>
      <c r="J68" s="26"/>
    </row>
    <row r="69" spans="1:3" ht="26.25">
      <c r="A69" s="109"/>
      <c r="B69" s="109"/>
      <c r="C69" s="109"/>
    </row>
    <row r="71" ht="23.25">
      <c r="B71" s="44" t="s">
        <v>119</v>
      </c>
    </row>
  </sheetData>
  <sheetProtection password="C444" sheet="1" objects="1" scenarios="1"/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60" workbookViewId="0" topLeftCell="A1">
      <selection activeCell="A56" sqref="A56"/>
    </sheetView>
  </sheetViews>
  <sheetFormatPr defaultColWidth="9.140625" defaultRowHeight="12.75"/>
  <cols>
    <col min="1" max="1" width="2.57421875" style="0" customWidth="1"/>
    <col min="2" max="2" width="60.421875" style="0" customWidth="1"/>
    <col min="3" max="3" width="25.00390625" style="0" customWidth="1"/>
    <col min="4" max="4" width="27.57421875" style="0" customWidth="1"/>
    <col min="5" max="5" width="27.140625" style="0" customWidth="1"/>
    <col min="6" max="6" width="24.8515625" style="0" customWidth="1"/>
    <col min="7" max="7" width="2.421875" style="0" customWidth="1"/>
  </cols>
  <sheetData>
    <row r="1" ht="27">
      <c r="A1" s="80" t="s">
        <v>47</v>
      </c>
    </row>
    <row r="2" ht="26.25">
      <c r="A2" s="81" t="s">
        <v>112</v>
      </c>
    </row>
    <row r="3" ht="23.25">
      <c r="A3" s="79" t="s">
        <v>48</v>
      </c>
    </row>
    <row r="4" ht="23.25">
      <c r="A4" s="43"/>
    </row>
    <row r="5" ht="23.25">
      <c r="A5" s="43"/>
    </row>
    <row r="6" ht="23.25">
      <c r="A6" s="43"/>
    </row>
    <row r="7" ht="27.75">
      <c r="A7" s="78" t="s">
        <v>111</v>
      </c>
    </row>
    <row r="8" ht="23.25">
      <c r="A8" s="40"/>
    </row>
    <row r="9" ht="23.25">
      <c r="A9" s="40"/>
    </row>
    <row r="10" spans="1:6" ht="20.25">
      <c r="A10" s="38"/>
      <c r="C10" s="31"/>
      <c r="D10" s="31"/>
      <c r="E10" s="31"/>
      <c r="F10" s="31"/>
    </row>
    <row r="11" spans="1:8" s="92" customFormat="1" ht="36" customHeight="1">
      <c r="A11" s="95"/>
      <c r="B11" s="95"/>
      <c r="C11" s="96" t="s">
        <v>14</v>
      </c>
      <c r="D11" s="96" t="s">
        <v>15</v>
      </c>
      <c r="E11" s="96" t="s">
        <v>80</v>
      </c>
      <c r="F11" s="97" t="s">
        <v>81</v>
      </c>
      <c r="G11" s="95"/>
      <c r="H11" s="95"/>
    </row>
    <row r="12" spans="1:8" s="92" customFormat="1" ht="32.25" customHeight="1">
      <c r="A12" s="95"/>
      <c r="B12" s="95"/>
      <c r="C12" s="98" t="s">
        <v>2</v>
      </c>
      <c r="D12" s="98" t="s">
        <v>2</v>
      </c>
      <c r="E12" s="98" t="s">
        <v>2</v>
      </c>
      <c r="F12" s="98" t="s">
        <v>2</v>
      </c>
      <c r="G12" s="95"/>
      <c r="H12" s="95"/>
    </row>
    <row r="13" spans="1:8" ht="51" customHeight="1">
      <c r="A13" s="39"/>
      <c r="B13" s="39"/>
      <c r="C13" s="39"/>
      <c r="D13" s="39"/>
      <c r="E13" s="39"/>
      <c r="F13" s="39"/>
      <c r="G13" s="39"/>
      <c r="H13" s="39"/>
    </row>
    <row r="14" spans="1:8" ht="25.5">
      <c r="A14" s="77" t="s">
        <v>82</v>
      </c>
      <c r="C14" s="82">
        <v>334887</v>
      </c>
      <c r="D14" s="82">
        <v>0</v>
      </c>
      <c r="E14" s="82">
        <v>-85075</v>
      </c>
      <c r="F14" s="82">
        <f>SUM(C14:E14)</f>
        <v>249812</v>
      </c>
      <c r="G14" s="39"/>
      <c r="H14" s="39"/>
    </row>
    <row r="15" spans="1:8" ht="25.5">
      <c r="A15" s="77"/>
      <c r="C15" s="82"/>
      <c r="D15" s="82"/>
      <c r="E15" s="82"/>
      <c r="F15" s="82"/>
      <c r="G15" s="39"/>
      <c r="H15" s="39"/>
    </row>
    <row r="16" spans="1:8" ht="25.5">
      <c r="A16" s="77" t="s">
        <v>84</v>
      </c>
      <c r="C16" s="82">
        <v>0</v>
      </c>
      <c r="D16" s="82">
        <v>0</v>
      </c>
      <c r="E16" s="82">
        <v>0</v>
      </c>
      <c r="F16" s="82">
        <f>SUM(C16:E16)</f>
        <v>0</v>
      </c>
      <c r="G16" s="39"/>
      <c r="H16" s="39"/>
    </row>
    <row r="17" spans="1:8" ht="25.5">
      <c r="A17" s="77"/>
      <c r="C17" s="82"/>
      <c r="D17" s="82"/>
      <c r="E17" s="82"/>
      <c r="F17" s="82"/>
      <c r="G17" s="39"/>
      <c r="H17" s="39"/>
    </row>
    <row r="18" spans="1:8" ht="25.5">
      <c r="A18" s="77" t="s">
        <v>113</v>
      </c>
      <c r="C18" s="82">
        <v>0</v>
      </c>
      <c r="D18" s="82">
        <v>0</v>
      </c>
      <c r="E18" s="82">
        <v>-7502</v>
      </c>
      <c r="F18" s="82">
        <f>SUM(C18:E18)</f>
        <v>-7502</v>
      </c>
      <c r="G18" s="39"/>
      <c r="H18" s="39"/>
    </row>
    <row r="19" spans="1:8" ht="37.5" customHeight="1">
      <c r="A19" s="77"/>
      <c r="C19" s="82"/>
      <c r="D19" s="82"/>
      <c r="E19" s="82"/>
      <c r="F19" s="82"/>
      <c r="G19" s="39"/>
      <c r="H19" s="39"/>
    </row>
    <row r="20" spans="1:8" ht="42.75" customHeight="1" thickBot="1">
      <c r="A20" s="85" t="s">
        <v>114</v>
      </c>
      <c r="C20" s="84">
        <f>SUM(C14:C19)</f>
        <v>334887</v>
      </c>
      <c r="D20" s="84">
        <f>SUM(D14:D19)</f>
        <v>0</v>
      </c>
      <c r="E20" s="84">
        <f>SUM(E14:E19)</f>
        <v>-92577</v>
      </c>
      <c r="F20" s="84">
        <f>SUM(F14:F19)</f>
        <v>242310</v>
      </c>
      <c r="G20" s="39"/>
      <c r="H20" s="39"/>
    </row>
    <row r="21" spans="1:8" ht="21" thickTop="1">
      <c r="A21" s="39"/>
      <c r="B21" s="39"/>
      <c r="C21" s="45"/>
      <c r="D21" s="45"/>
      <c r="E21" s="45"/>
      <c r="F21" s="45"/>
      <c r="G21" s="39"/>
      <c r="H21" s="39"/>
    </row>
    <row r="22" spans="1:8" ht="20.25">
      <c r="A22" s="39"/>
      <c r="B22" s="39"/>
      <c r="C22" s="45"/>
      <c r="D22" s="45"/>
      <c r="E22" s="45"/>
      <c r="F22" s="45"/>
      <c r="G22" s="39"/>
      <c r="H22" s="39"/>
    </row>
    <row r="23" spans="1:8" ht="20.25">
      <c r="A23" s="39"/>
      <c r="B23" s="39"/>
      <c r="C23" s="45"/>
      <c r="D23" s="45"/>
      <c r="E23" s="45"/>
      <c r="F23" s="45"/>
      <c r="G23" s="39"/>
      <c r="H23" s="39"/>
    </row>
    <row r="24" spans="1:8" ht="20.25">
      <c r="A24" s="39"/>
      <c r="B24" s="39"/>
      <c r="C24" s="45"/>
      <c r="D24" s="45"/>
      <c r="E24" s="45"/>
      <c r="F24" s="45"/>
      <c r="G24" s="39"/>
      <c r="H24" s="39"/>
    </row>
    <row r="25" spans="1:8" ht="20.25">
      <c r="A25" s="39"/>
      <c r="B25" s="39"/>
      <c r="C25" s="45"/>
      <c r="D25" s="45"/>
      <c r="E25" s="45"/>
      <c r="F25" s="45"/>
      <c r="G25" s="39"/>
      <c r="H25" s="39"/>
    </row>
    <row r="26" spans="1:8" ht="20.25">
      <c r="A26" s="39"/>
      <c r="B26" s="39"/>
      <c r="C26" s="45"/>
      <c r="D26" s="45"/>
      <c r="E26" s="45"/>
      <c r="F26" s="45"/>
      <c r="G26" s="39"/>
      <c r="H26" s="39"/>
    </row>
    <row r="27" spans="1:8" ht="20.25">
      <c r="A27" s="39"/>
      <c r="B27" s="39"/>
      <c r="C27" s="45"/>
      <c r="D27" s="45"/>
      <c r="E27" s="45"/>
      <c r="F27" s="45"/>
      <c r="G27" s="39"/>
      <c r="H27" s="39"/>
    </row>
    <row r="28" spans="1:8" ht="20.25">
      <c r="A28" s="39"/>
      <c r="B28" s="39"/>
      <c r="C28" s="45"/>
      <c r="D28" s="45"/>
      <c r="E28" s="45"/>
      <c r="F28" s="45"/>
      <c r="G28" s="39"/>
      <c r="H28" s="39"/>
    </row>
    <row r="29" spans="1:8" ht="20.25">
      <c r="A29" s="39"/>
      <c r="B29" s="39"/>
      <c r="C29" s="45"/>
      <c r="D29" s="45"/>
      <c r="E29" s="45"/>
      <c r="F29" s="45"/>
      <c r="G29" s="39"/>
      <c r="H29" s="39"/>
    </row>
    <row r="30" spans="1:8" ht="20.25">
      <c r="A30" s="39"/>
      <c r="B30" s="39"/>
      <c r="C30" s="45"/>
      <c r="D30" s="45"/>
      <c r="E30" s="45"/>
      <c r="F30" s="45"/>
      <c r="G30" s="39"/>
      <c r="H30" s="39"/>
    </row>
    <row r="31" spans="1:8" ht="20.25">
      <c r="A31" s="39"/>
      <c r="B31" s="39"/>
      <c r="C31" s="45"/>
      <c r="D31" s="45"/>
      <c r="E31" s="45"/>
      <c r="F31" s="45"/>
      <c r="G31" s="39"/>
      <c r="H31" s="39"/>
    </row>
    <row r="32" spans="1:8" ht="20.25">
      <c r="A32" s="39"/>
      <c r="B32" s="39"/>
      <c r="C32" s="45"/>
      <c r="D32" s="45"/>
      <c r="E32" s="45"/>
      <c r="F32" s="45"/>
      <c r="G32" s="39"/>
      <c r="H32" s="39"/>
    </row>
    <row r="33" spans="1:8" ht="20.25">
      <c r="A33" s="39"/>
      <c r="B33" s="39"/>
      <c r="C33" s="45"/>
      <c r="D33" s="45"/>
      <c r="E33" s="45"/>
      <c r="F33" s="45"/>
      <c r="G33" s="39"/>
      <c r="H33" s="39"/>
    </row>
    <row r="34" spans="1:8" ht="20.25">
      <c r="A34" s="39"/>
      <c r="B34" s="39"/>
      <c r="C34" s="45"/>
      <c r="D34" s="45"/>
      <c r="E34" s="45"/>
      <c r="F34" s="45"/>
      <c r="G34" s="39"/>
      <c r="H34" s="39"/>
    </row>
    <row r="35" spans="1:8" ht="20.25">
      <c r="A35" s="39"/>
      <c r="B35" s="39"/>
      <c r="C35" s="45"/>
      <c r="D35" s="45"/>
      <c r="E35" s="45"/>
      <c r="F35" s="45"/>
      <c r="G35" s="39"/>
      <c r="H35" s="39"/>
    </row>
    <row r="36" spans="1:8" ht="20.25">
      <c r="A36" s="39"/>
      <c r="B36" s="39"/>
      <c r="C36" s="45"/>
      <c r="D36" s="45"/>
      <c r="E36" s="45"/>
      <c r="F36" s="45"/>
      <c r="G36" s="39"/>
      <c r="H36" s="39"/>
    </row>
    <row r="37" spans="1:8" ht="20.25">
      <c r="A37" s="39"/>
      <c r="B37" s="39"/>
      <c r="C37" s="45"/>
      <c r="D37" s="45"/>
      <c r="E37" s="45"/>
      <c r="F37" s="45"/>
      <c r="G37" s="39"/>
      <c r="H37" s="39"/>
    </row>
    <row r="38" spans="1:8" ht="20.25">
      <c r="A38" s="39"/>
      <c r="B38" s="39"/>
      <c r="C38" s="45"/>
      <c r="D38" s="45"/>
      <c r="E38" s="45"/>
      <c r="F38" s="45"/>
      <c r="G38" s="39"/>
      <c r="H38" s="39"/>
    </row>
    <row r="39" spans="1:8" ht="20.25">
      <c r="A39" s="39"/>
      <c r="B39" s="39"/>
      <c r="C39" s="45"/>
      <c r="D39" s="45"/>
      <c r="E39" s="45"/>
      <c r="F39" s="45"/>
      <c r="G39" s="39"/>
      <c r="H39" s="39"/>
    </row>
    <row r="40" spans="1:8" ht="20.25">
      <c r="A40" s="39"/>
      <c r="B40" s="39"/>
      <c r="C40" s="45"/>
      <c r="D40" s="45"/>
      <c r="E40" s="45"/>
      <c r="F40" s="45"/>
      <c r="G40" s="39"/>
      <c r="H40" s="39"/>
    </row>
    <row r="41" spans="1:8" ht="20.25">
      <c r="A41" s="39"/>
      <c r="B41" s="39"/>
      <c r="C41" s="45"/>
      <c r="D41" s="45"/>
      <c r="E41" s="45"/>
      <c r="F41" s="45"/>
      <c r="G41" s="39"/>
      <c r="H41" s="39"/>
    </row>
    <row r="42" spans="1:8" ht="20.25">
      <c r="A42" s="39"/>
      <c r="B42" s="39"/>
      <c r="C42" s="45"/>
      <c r="D42" s="45"/>
      <c r="E42" s="45"/>
      <c r="F42" s="45"/>
      <c r="G42" s="39"/>
      <c r="H42" s="39"/>
    </row>
    <row r="43" spans="1:8" ht="20.25">
      <c r="A43" s="39"/>
      <c r="B43" s="39"/>
      <c r="C43" s="45"/>
      <c r="D43" s="45"/>
      <c r="E43" s="45"/>
      <c r="F43" s="45"/>
      <c r="G43" s="39"/>
      <c r="H43" s="39"/>
    </row>
    <row r="44" spans="1:8" ht="20.25">
      <c r="A44" s="39"/>
      <c r="B44" s="39"/>
      <c r="C44" s="45"/>
      <c r="D44" s="45"/>
      <c r="E44" s="45"/>
      <c r="F44" s="45"/>
      <c r="G44" s="39"/>
      <c r="H44" s="39"/>
    </row>
    <row r="45" spans="1:8" ht="20.25">
      <c r="A45" s="39"/>
      <c r="B45" s="39"/>
      <c r="C45" s="45"/>
      <c r="D45" s="45"/>
      <c r="E45" s="45"/>
      <c r="F45" s="45"/>
      <c r="G45" s="39"/>
      <c r="H45" s="39"/>
    </row>
    <row r="46" spans="1:8" ht="20.25">
      <c r="A46" s="39"/>
      <c r="B46" s="39"/>
      <c r="C46" s="39"/>
      <c r="D46" s="39"/>
      <c r="E46" s="39"/>
      <c r="F46" s="39"/>
      <c r="G46" s="39"/>
      <c r="H46" s="39"/>
    </row>
    <row r="47" spans="1:8" ht="20.25">
      <c r="A47" s="39"/>
      <c r="B47" s="39"/>
      <c r="C47" s="39"/>
      <c r="D47" s="39"/>
      <c r="E47" s="39"/>
      <c r="F47" s="39"/>
      <c r="G47" s="39"/>
      <c r="H47" s="39"/>
    </row>
    <row r="48" spans="1:8" ht="20.25">
      <c r="A48" s="39"/>
      <c r="B48" s="39"/>
      <c r="C48" s="39"/>
      <c r="D48" s="39"/>
      <c r="E48" s="39"/>
      <c r="F48" s="39"/>
      <c r="G48" s="39"/>
      <c r="H48" s="39"/>
    </row>
    <row r="49" spans="1:8" ht="20.25">
      <c r="A49" s="39"/>
      <c r="B49" s="39"/>
      <c r="C49" s="39"/>
      <c r="D49" s="39"/>
      <c r="E49" s="39"/>
      <c r="F49" s="39"/>
      <c r="G49" s="39"/>
      <c r="H49" s="39"/>
    </row>
    <row r="50" spans="1:8" ht="20.25">
      <c r="A50" s="39"/>
      <c r="B50" s="39"/>
      <c r="C50" s="39"/>
      <c r="D50" s="39"/>
      <c r="E50" s="39"/>
      <c r="F50" s="39"/>
      <c r="G50" s="39"/>
      <c r="H50" s="39"/>
    </row>
    <row r="51" spans="1:8" ht="20.25">
      <c r="A51" s="39"/>
      <c r="B51" s="39"/>
      <c r="C51" s="39"/>
      <c r="D51" s="39"/>
      <c r="E51" s="39"/>
      <c r="F51" s="39"/>
      <c r="G51" s="39"/>
      <c r="H51" s="39"/>
    </row>
    <row r="52" spans="1:8" ht="20.25">
      <c r="A52" s="39"/>
      <c r="B52" s="39"/>
      <c r="C52" s="39"/>
      <c r="D52" s="39"/>
      <c r="E52" s="39"/>
      <c r="F52" s="39"/>
      <c r="G52" s="39"/>
      <c r="H52" s="39"/>
    </row>
    <row r="53" spans="1:8" ht="20.25">
      <c r="A53" s="39"/>
      <c r="B53" s="39"/>
      <c r="C53" s="39"/>
      <c r="D53" s="39"/>
      <c r="E53" s="39"/>
      <c r="F53" s="39"/>
      <c r="G53" s="39"/>
      <c r="H53" s="39"/>
    </row>
    <row r="54" spans="1:8" ht="24">
      <c r="A54" s="137" t="s">
        <v>127</v>
      </c>
      <c r="B54" s="39"/>
      <c r="C54" s="39"/>
      <c r="D54" s="39"/>
      <c r="E54" s="39"/>
      <c r="F54" s="39"/>
      <c r="G54" s="39"/>
      <c r="H54" s="39"/>
    </row>
    <row r="55" spans="1:8" ht="24">
      <c r="A55" s="137" t="s">
        <v>128</v>
      </c>
      <c r="B55" s="39"/>
      <c r="C55" s="39"/>
      <c r="D55" s="39"/>
      <c r="E55" s="39"/>
      <c r="F55" s="39"/>
      <c r="G55" s="39"/>
      <c r="H55" s="39"/>
    </row>
    <row r="56" spans="1:8" ht="24">
      <c r="A56" s="75" t="s">
        <v>83</v>
      </c>
      <c r="B56" s="39"/>
      <c r="C56" s="39"/>
      <c r="D56" s="39"/>
      <c r="E56" s="39"/>
      <c r="F56" s="39"/>
      <c r="G56" s="39"/>
      <c r="H56" s="39"/>
    </row>
    <row r="57" spans="1:8" ht="24">
      <c r="A57" s="76" t="s">
        <v>115</v>
      </c>
      <c r="B57" s="39"/>
      <c r="C57" s="39"/>
      <c r="D57" s="39"/>
      <c r="E57" s="39"/>
      <c r="F57" s="39"/>
      <c r="G57" s="39"/>
      <c r="H57" s="39"/>
    </row>
    <row r="58" spans="2:8" ht="20.25">
      <c r="B58" s="39"/>
      <c r="C58" s="39"/>
      <c r="D58" s="39"/>
      <c r="E58" s="39"/>
      <c r="F58" s="39"/>
      <c r="G58" s="39"/>
      <c r="H58" s="39"/>
    </row>
    <row r="59" spans="2:8" ht="20.25"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  <row r="69" spans="1:8" ht="20.25">
      <c r="A69" s="39"/>
      <c r="B69" s="39"/>
      <c r="C69" s="39"/>
      <c r="D69" s="39"/>
      <c r="E69" s="39"/>
      <c r="F69" s="39"/>
      <c r="G69" s="39"/>
      <c r="H69" s="39"/>
    </row>
    <row r="70" spans="1:8" ht="20.25">
      <c r="A70" s="39"/>
      <c r="B70" s="39"/>
      <c r="C70" s="39"/>
      <c r="D70" s="39"/>
      <c r="E70" s="39"/>
      <c r="F70" s="39"/>
      <c r="G70" s="39"/>
      <c r="H70" s="39"/>
    </row>
    <row r="71" spans="1:8" ht="20.25">
      <c r="A71" s="39"/>
      <c r="B71" s="39"/>
      <c r="C71" s="39"/>
      <c r="D71" s="39"/>
      <c r="E71" s="39"/>
      <c r="F71" s="39"/>
      <c r="G71" s="39"/>
      <c r="H71" s="39"/>
    </row>
    <row r="72" spans="1:8" ht="20.25">
      <c r="A72" s="39"/>
      <c r="B72" s="39"/>
      <c r="C72" s="39"/>
      <c r="D72" s="39"/>
      <c r="E72" s="39"/>
      <c r="F72" s="39"/>
      <c r="G72" s="39"/>
      <c r="H72" s="39"/>
    </row>
    <row r="73" spans="1:8" ht="20.25">
      <c r="A73" s="39"/>
      <c r="B73" s="39"/>
      <c r="C73" s="39"/>
      <c r="D73" s="39"/>
      <c r="E73" s="39"/>
      <c r="F73" s="39"/>
      <c r="G73" s="39"/>
      <c r="H73" s="39"/>
    </row>
    <row r="74" spans="1:8" ht="20.25">
      <c r="A74" s="39"/>
      <c r="B74" s="39"/>
      <c r="C74" s="39"/>
      <c r="D74" s="39"/>
      <c r="E74" s="39"/>
      <c r="F74" s="39"/>
      <c r="G74" s="39"/>
      <c r="H74" s="39"/>
    </row>
    <row r="75" spans="1:8" ht="20.25">
      <c r="A75" s="39"/>
      <c r="B75" s="39"/>
      <c r="C75" s="39"/>
      <c r="D75" s="39"/>
      <c r="E75" s="39"/>
      <c r="F75" s="39"/>
      <c r="G75" s="39"/>
      <c r="H75" s="39"/>
    </row>
    <row r="76" spans="1:8" ht="20.25">
      <c r="A76" s="39"/>
      <c r="B76" s="39"/>
      <c r="C76" s="39"/>
      <c r="D76" s="39"/>
      <c r="E76" s="39"/>
      <c r="F76" s="39"/>
      <c r="G76" s="39"/>
      <c r="H76" s="39"/>
    </row>
    <row r="77" spans="1:8" ht="20.25">
      <c r="A77" s="39"/>
      <c r="B77" s="39"/>
      <c r="C77" s="39"/>
      <c r="D77" s="39"/>
      <c r="E77" s="39"/>
      <c r="F77" s="39"/>
      <c r="G77" s="39"/>
      <c r="H77" s="39"/>
    </row>
  </sheetData>
  <sheetProtection password="C444" sheet="1" objects="1" scenarios="1"/>
  <printOptions/>
  <pageMargins left="0.75" right="0.75" top="1" bottom="1" header="0.5" footer="0.5"/>
  <pageSetup horizontalDpi="600" verticalDpi="600" orientation="portrait" paperSize="9" scale="51" r:id="rId1"/>
  <colBreaks count="1" manualBreakCount="1">
    <brk id="14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BreakPreview" zoomScale="60" workbookViewId="0" topLeftCell="A1">
      <selection activeCell="C6" sqref="C6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98.421875" style="0" customWidth="1"/>
    <col min="4" max="4" width="26.28125" style="0" customWidth="1"/>
    <col min="5" max="5" width="5.7109375" style="0" customWidth="1"/>
  </cols>
  <sheetData>
    <row r="1" ht="22.5">
      <c r="A1" s="49" t="s">
        <v>47</v>
      </c>
    </row>
    <row r="2" ht="22.5">
      <c r="A2" s="48" t="s">
        <v>107</v>
      </c>
    </row>
    <row r="3" ht="20.25">
      <c r="A3" s="41" t="s">
        <v>48</v>
      </c>
    </row>
    <row r="4" spans="1:5" ht="18.75">
      <c r="A4" s="17"/>
      <c r="D4" s="31"/>
      <c r="E4" s="130"/>
    </row>
    <row r="5" spans="1:6" ht="23.25">
      <c r="A5" s="17"/>
      <c r="B5" s="32"/>
      <c r="C5" s="32"/>
      <c r="D5" s="135" t="s">
        <v>120</v>
      </c>
      <c r="E5" s="131"/>
      <c r="F5" s="32"/>
    </row>
    <row r="6" spans="1:6" ht="22.5">
      <c r="A6" s="32"/>
      <c r="B6" s="32"/>
      <c r="C6" s="32"/>
      <c r="D6" s="74" t="s">
        <v>45</v>
      </c>
      <c r="E6" s="132"/>
      <c r="F6" s="32"/>
    </row>
    <row r="7" spans="1:6" ht="22.5">
      <c r="A7" s="32"/>
      <c r="B7" s="32"/>
      <c r="C7" s="32"/>
      <c r="D7" s="73" t="s">
        <v>105</v>
      </c>
      <c r="E7" s="133"/>
      <c r="F7" s="32"/>
    </row>
    <row r="8" spans="1:6" ht="22.5">
      <c r="A8" s="32"/>
      <c r="B8" s="32"/>
      <c r="C8" s="32"/>
      <c r="D8" s="42" t="s">
        <v>2</v>
      </c>
      <c r="E8" s="132"/>
      <c r="F8" s="32"/>
    </row>
    <row r="9" spans="1:6" ht="20.25">
      <c r="A9" s="38"/>
      <c r="B9" s="32"/>
      <c r="C9" s="32"/>
      <c r="D9" s="30"/>
      <c r="E9" s="30"/>
      <c r="F9" s="32"/>
    </row>
    <row r="10" spans="1:9" ht="21.75">
      <c r="A10" s="34" t="s">
        <v>139</v>
      </c>
      <c r="B10" s="34"/>
      <c r="C10" s="34"/>
      <c r="D10" s="69">
        <v>-7497</v>
      </c>
      <c r="E10" s="69"/>
      <c r="F10" s="33"/>
      <c r="G10" s="29"/>
      <c r="H10" s="29"/>
      <c r="I10" s="29"/>
    </row>
    <row r="11" spans="1:9" ht="21.75">
      <c r="A11" s="34"/>
      <c r="B11" s="34"/>
      <c r="C11" s="34"/>
      <c r="D11" s="69"/>
      <c r="E11" s="69"/>
      <c r="F11" s="33"/>
      <c r="G11" s="29"/>
      <c r="H11" s="29"/>
      <c r="I11" s="29"/>
    </row>
    <row r="12" spans="1:9" ht="21.75">
      <c r="A12" s="34" t="s">
        <v>79</v>
      </c>
      <c r="B12" s="34"/>
      <c r="C12" s="34"/>
      <c r="D12" s="69"/>
      <c r="E12" s="69"/>
      <c r="F12" s="33"/>
      <c r="G12" s="29"/>
      <c r="H12" s="29"/>
      <c r="I12" s="29"/>
    </row>
    <row r="13" spans="1:9" ht="21.75">
      <c r="A13" s="34"/>
      <c r="B13" s="34"/>
      <c r="C13" s="34"/>
      <c r="D13" s="69"/>
      <c r="E13" s="69"/>
      <c r="F13" s="33"/>
      <c r="G13" s="29"/>
      <c r="H13" s="29"/>
      <c r="I13" s="29"/>
    </row>
    <row r="14" spans="1:9" ht="21.75">
      <c r="A14" s="34"/>
      <c r="B14" s="34" t="s">
        <v>73</v>
      </c>
      <c r="C14" s="34"/>
      <c r="D14" s="69">
        <v>10834</v>
      </c>
      <c r="E14" s="69"/>
      <c r="F14" s="33"/>
      <c r="G14" s="29"/>
      <c r="H14" s="29"/>
      <c r="I14" s="29"/>
    </row>
    <row r="15" spans="1:9" ht="21.75">
      <c r="A15" s="34"/>
      <c r="B15" s="34"/>
      <c r="C15" s="34"/>
      <c r="D15" s="70"/>
      <c r="E15" s="71"/>
      <c r="F15" s="33"/>
      <c r="G15" s="29"/>
      <c r="H15" s="29"/>
      <c r="I15" s="29"/>
    </row>
    <row r="16" spans="1:9" s="92" customFormat="1" ht="30.75" customHeight="1">
      <c r="A16" s="88" t="s">
        <v>99</v>
      </c>
      <c r="B16" s="88"/>
      <c r="C16" s="88"/>
      <c r="D16" s="94">
        <f>SUM(D10:D15)</f>
        <v>3337</v>
      </c>
      <c r="E16" s="134"/>
      <c r="F16" s="90"/>
      <c r="G16" s="91"/>
      <c r="H16" s="91"/>
      <c r="I16" s="91"/>
    </row>
    <row r="17" spans="1:9" ht="21.75">
      <c r="A17" s="34"/>
      <c r="B17" s="34"/>
      <c r="C17" s="34"/>
      <c r="D17" s="69"/>
      <c r="E17" s="69"/>
      <c r="F17" s="33"/>
      <c r="G17" s="29"/>
      <c r="H17" s="29"/>
      <c r="I17" s="29"/>
    </row>
    <row r="18" spans="1:9" ht="21.75">
      <c r="A18" s="34" t="s">
        <v>97</v>
      </c>
      <c r="B18" s="34"/>
      <c r="C18" s="34"/>
      <c r="D18" s="69"/>
      <c r="E18" s="69"/>
      <c r="F18" s="33"/>
      <c r="G18" s="29"/>
      <c r="H18" s="29"/>
      <c r="I18" s="29"/>
    </row>
    <row r="19" spans="1:9" ht="21.75">
      <c r="A19" s="34"/>
      <c r="B19" s="34" t="s">
        <v>74</v>
      </c>
      <c r="C19" s="34"/>
      <c r="D19" s="69">
        <v>-3420</v>
      </c>
      <c r="E19" s="69"/>
      <c r="F19" s="33"/>
      <c r="G19" s="29"/>
      <c r="H19" s="29"/>
      <c r="I19" s="29"/>
    </row>
    <row r="20" spans="1:9" ht="21.75">
      <c r="A20" s="34"/>
      <c r="B20" s="34" t="s">
        <v>75</v>
      </c>
      <c r="C20" s="34"/>
      <c r="D20" s="69">
        <f>-3626-4</f>
        <v>-3630</v>
      </c>
      <c r="E20" s="69"/>
      <c r="F20" s="33"/>
      <c r="G20" s="29"/>
      <c r="H20" s="29"/>
      <c r="I20" s="29"/>
    </row>
    <row r="21" spans="1:9" ht="21.75">
      <c r="A21" s="34"/>
      <c r="B21" s="34"/>
      <c r="C21" s="34"/>
      <c r="D21" s="69"/>
      <c r="E21" s="69"/>
      <c r="F21" s="33"/>
      <c r="G21" s="29"/>
      <c r="H21" s="29"/>
      <c r="I21" s="29"/>
    </row>
    <row r="22" spans="1:9" s="92" customFormat="1" ht="27" customHeight="1">
      <c r="A22" s="88" t="s">
        <v>140</v>
      </c>
      <c r="B22" s="88"/>
      <c r="C22" s="88"/>
      <c r="D22" s="89">
        <f>SUM(D16:D21)</f>
        <v>-3713</v>
      </c>
      <c r="E22" s="134"/>
      <c r="F22" s="90"/>
      <c r="G22" s="91"/>
      <c r="H22" s="91"/>
      <c r="I22" s="91"/>
    </row>
    <row r="23" spans="1:9" ht="21.75">
      <c r="A23" s="34"/>
      <c r="B23" s="34"/>
      <c r="C23" s="34"/>
      <c r="D23" s="69"/>
      <c r="E23" s="69"/>
      <c r="F23" s="33"/>
      <c r="G23" s="29"/>
      <c r="H23" s="29"/>
      <c r="I23" s="29"/>
    </row>
    <row r="24" spans="1:9" ht="21.75">
      <c r="A24" s="38" t="s">
        <v>76</v>
      </c>
      <c r="B24" s="34"/>
      <c r="C24" s="34"/>
      <c r="D24" s="69"/>
      <c r="E24" s="69"/>
      <c r="F24" s="33"/>
      <c r="G24" s="29"/>
      <c r="H24" s="29"/>
      <c r="I24" s="29"/>
    </row>
    <row r="25" spans="1:9" ht="21.75">
      <c r="A25" s="38"/>
      <c r="B25" s="34"/>
      <c r="C25" s="34"/>
      <c r="D25" s="69"/>
      <c r="E25" s="69"/>
      <c r="F25" s="33"/>
      <c r="G25" s="29"/>
      <c r="H25" s="29"/>
      <c r="I25" s="29"/>
    </row>
    <row r="26" spans="1:9" ht="21.75">
      <c r="A26" s="38"/>
      <c r="B26" s="46" t="s">
        <v>96</v>
      </c>
      <c r="D26" s="69">
        <v>0</v>
      </c>
      <c r="E26" s="69"/>
      <c r="F26" s="33"/>
      <c r="G26" s="29"/>
      <c r="H26" s="29"/>
      <c r="I26" s="29"/>
    </row>
    <row r="27" spans="1:9" ht="21.75">
      <c r="A27" s="38"/>
      <c r="B27" s="46" t="s">
        <v>94</v>
      </c>
      <c r="D27" s="71">
        <v>-12</v>
      </c>
      <c r="E27" s="71"/>
      <c r="F27" s="33"/>
      <c r="G27" s="29"/>
      <c r="H27" s="29"/>
      <c r="I27" s="29"/>
    </row>
    <row r="28" spans="1:9" ht="21.75">
      <c r="A28" s="38"/>
      <c r="B28" s="46"/>
      <c r="D28" s="70"/>
      <c r="E28" s="71"/>
      <c r="F28" s="33"/>
      <c r="G28" s="29"/>
      <c r="H28" s="29"/>
      <c r="I28" s="29"/>
    </row>
    <row r="29" spans="1:9" s="92" customFormat="1" ht="29.25" customHeight="1">
      <c r="A29" s="88" t="s">
        <v>141</v>
      </c>
      <c r="B29" s="93"/>
      <c r="D29" s="89">
        <f>SUM(D26:D27)</f>
        <v>-12</v>
      </c>
      <c r="E29" s="134"/>
      <c r="F29" s="90"/>
      <c r="G29" s="91"/>
      <c r="H29" s="91"/>
      <c r="I29" s="91"/>
    </row>
    <row r="30" spans="1:9" ht="21.75">
      <c r="A30" s="34"/>
      <c r="B30" s="34"/>
      <c r="C30" s="46"/>
      <c r="D30" s="69"/>
      <c r="E30" s="69"/>
      <c r="F30" s="33"/>
      <c r="G30" s="29"/>
      <c r="H30" s="29"/>
      <c r="I30" s="29"/>
    </row>
    <row r="31" spans="1:9" ht="21.75">
      <c r="A31" s="38" t="s">
        <v>77</v>
      </c>
      <c r="B31" s="34"/>
      <c r="C31" s="34"/>
      <c r="D31" s="69"/>
      <c r="E31" s="69"/>
      <c r="F31" s="33"/>
      <c r="G31" s="29"/>
      <c r="H31" s="29"/>
      <c r="I31" s="29"/>
    </row>
    <row r="32" spans="1:9" ht="21.75">
      <c r="A32" s="38"/>
      <c r="B32" s="34"/>
      <c r="C32" s="34"/>
      <c r="D32" s="69"/>
      <c r="E32" s="69"/>
      <c r="F32" s="33"/>
      <c r="G32" s="29"/>
      <c r="H32" s="29"/>
      <c r="I32" s="29"/>
    </row>
    <row r="33" spans="1:9" ht="21.75">
      <c r="A33" s="38"/>
      <c r="B33" s="46" t="s">
        <v>95</v>
      </c>
      <c r="C33" s="34"/>
      <c r="D33" s="69">
        <v>-1482</v>
      </c>
      <c r="E33" s="69"/>
      <c r="F33" s="33"/>
      <c r="G33" s="29"/>
      <c r="H33" s="29"/>
      <c r="I33" s="29"/>
    </row>
    <row r="34" spans="1:9" ht="21.75">
      <c r="A34" s="38"/>
      <c r="B34" s="46" t="s">
        <v>124</v>
      </c>
      <c r="C34" s="34"/>
      <c r="D34" s="69">
        <v>-4</v>
      </c>
      <c r="E34" s="69"/>
      <c r="F34" s="33"/>
      <c r="G34" s="29"/>
      <c r="H34" s="29"/>
      <c r="I34" s="29"/>
    </row>
    <row r="35" spans="1:9" ht="21.75">
      <c r="A35" s="38"/>
      <c r="B35" s="46" t="s">
        <v>100</v>
      </c>
      <c r="C35" s="34"/>
      <c r="D35" s="69">
        <v>-189</v>
      </c>
      <c r="E35" s="69"/>
      <c r="F35" s="33"/>
      <c r="G35" s="29"/>
      <c r="H35" s="29"/>
      <c r="I35" s="29"/>
    </row>
    <row r="36" spans="1:9" ht="21.75">
      <c r="A36" s="34"/>
      <c r="B36" s="46"/>
      <c r="C36" s="34"/>
      <c r="D36" s="69"/>
      <c r="E36" s="69"/>
      <c r="F36" s="33"/>
      <c r="G36" s="29"/>
      <c r="H36" s="29"/>
      <c r="I36" s="29"/>
    </row>
    <row r="37" spans="1:9" s="92" customFormat="1" ht="27.75" customHeight="1">
      <c r="A37" s="88" t="s">
        <v>142</v>
      </c>
      <c r="B37" s="88"/>
      <c r="C37" s="88"/>
      <c r="D37" s="89">
        <f>SUM(D33:D36)</f>
        <v>-1675</v>
      </c>
      <c r="E37" s="134"/>
      <c r="F37" s="90"/>
      <c r="G37" s="91"/>
      <c r="H37" s="91"/>
      <c r="I37" s="91"/>
    </row>
    <row r="38" spans="1:9" ht="21.75">
      <c r="A38" s="34"/>
      <c r="B38" s="34"/>
      <c r="C38" s="34"/>
      <c r="D38" s="72"/>
      <c r="E38" s="71"/>
      <c r="F38" s="33"/>
      <c r="G38" s="29"/>
      <c r="H38" s="29"/>
      <c r="I38" s="29"/>
    </row>
    <row r="39" spans="1:9" ht="21.75">
      <c r="A39" s="38" t="s">
        <v>143</v>
      </c>
      <c r="B39" s="34"/>
      <c r="C39" s="34"/>
      <c r="D39" s="71">
        <f>+D22+D29+D37</f>
        <v>-5400</v>
      </c>
      <c r="E39" s="71"/>
      <c r="F39" s="33"/>
      <c r="G39" s="29"/>
      <c r="H39" s="29"/>
      <c r="I39" s="29"/>
    </row>
    <row r="40" spans="1:9" ht="21.75">
      <c r="A40" s="34"/>
      <c r="B40" s="34"/>
      <c r="C40" s="34"/>
      <c r="D40" s="69"/>
      <c r="E40" s="69"/>
      <c r="F40" s="33"/>
      <c r="G40" s="29"/>
      <c r="H40" s="29"/>
      <c r="I40" s="29"/>
    </row>
    <row r="41" spans="1:9" ht="21.75">
      <c r="A41" s="38" t="s">
        <v>78</v>
      </c>
      <c r="B41" s="34"/>
      <c r="C41" s="34"/>
      <c r="D41" s="69">
        <v>16896</v>
      </c>
      <c r="E41" s="69"/>
      <c r="F41" s="33"/>
      <c r="G41" s="29"/>
      <c r="H41" s="29"/>
      <c r="I41" s="29"/>
    </row>
    <row r="42" spans="1:9" ht="21.75">
      <c r="A42" s="34"/>
      <c r="B42" s="34"/>
      <c r="C42" s="34"/>
      <c r="D42" s="70"/>
      <c r="E42" s="71"/>
      <c r="F42" s="33"/>
      <c r="G42" s="29"/>
      <c r="H42" s="29"/>
      <c r="I42" s="29"/>
    </row>
    <row r="43" spans="1:9" ht="28.5" customHeight="1" thickBot="1">
      <c r="A43" s="86" t="s">
        <v>109</v>
      </c>
      <c r="B43" s="34"/>
      <c r="C43" s="34"/>
      <c r="D43" s="87">
        <f>SUM(D39:D42)</f>
        <v>11496</v>
      </c>
      <c r="E43" s="134"/>
      <c r="F43" s="33"/>
      <c r="G43" s="29"/>
      <c r="H43" s="29"/>
      <c r="I43" s="29"/>
    </row>
    <row r="44" spans="1:9" ht="28.5" customHeight="1" thickTop="1">
      <c r="A44" s="86"/>
      <c r="B44" s="34"/>
      <c r="C44" s="34"/>
      <c r="D44" s="134"/>
      <c r="E44" s="134"/>
      <c r="F44" s="33"/>
      <c r="G44" s="29"/>
      <c r="H44" s="29"/>
      <c r="I44" s="29"/>
    </row>
    <row r="45" spans="1:9" ht="20.25">
      <c r="A45" s="34"/>
      <c r="B45" s="34"/>
      <c r="C45" s="34"/>
      <c r="D45" s="34"/>
      <c r="E45" s="34"/>
      <c r="F45" s="33"/>
      <c r="G45" s="29"/>
      <c r="H45" s="29"/>
      <c r="I45" s="29"/>
    </row>
    <row r="46" spans="1:9" ht="20.25">
      <c r="A46" s="136" t="s">
        <v>126</v>
      </c>
      <c r="B46" s="34"/>
      <c r="C46" s="34"/>
      <c r="D46" s="34"/>
      <c r="E46" s="34"/>
      <c r="F46" s="33"/>
      <c r="G46" s="29"/>
      <c r="H46" s="29"/>
      <c r="I46" s="29"/>
    </row>
    <row r="47" spans="1:9" ht="20.25">
      <c r="A47" s="136" t="s">
        <v>125</v>
      </c>
      <c r="B47" s="34"/>
      <c r="C47" s="34"/>
      <c r="D47" s="34"/>
      <c r="E47" s="34"/>
      <c r="F47" s="33"/>
      <c r="G47" s="29"/>
      <c r="H47" s="29"/>
      <c r="I47" s="29"/>
    </row>
    <row r="48" spans="1:9" ht="20.25">
      <c r="A48" s="26" t="s">
        <v>101</v>
      </c>
      <c r="B48" s="34"/>
      <c r="C48" s="34"/>
      <c r="D48" s="34"/>
      <c r="E48" s="34"/>
      <c r="F48" s="33"/>
      <c r="G48" s="29"/>
      <c r="H48" s="29"/>
      <c r="I48" s="29"/>
    </row>
    <row r="49" spans="1:9" ht="20.25">
      <c r="A49" s="47" t="s">
        <v>108</v>
      </c>
      <c r="B49" s="34"/>
      <c r="C49" s="34"/>
      <c r="D49" s="34"/>
      <c r="E49" s="34"/>
      <c r="F49" s="33"/>
      <c r="G49" s="29"/>
      <c r="H49" s="29"/>
      <c r="I49" s="29"/>
    </row>
    <row r="50" spans="1:9" ht="20.25">
      <c r="A50" s="34"/>
      <c r="B50" s="34"/>
      <c r="C50" s="34"/>
      <c r="D50" s="34"/>
      <c r="E50" s="34"/>
      <c r="F50" s="33"/>
      <c r="G50" s="29"/>
      <c r="H50" s="29"/>
      <c r="I50" s="29"/>
    </row>
    <row r="51" spans="1:9" ht="20.25">
      <c r="A51" s="34"/>
      <c r="B51" s="34"/>
      <c r="C51" s="34"/>
      <c r="D51" s="34"/>
      <c r="E51" s="34"/>
      <c r="F51" s="33"/>
      <c r="G51" s="29"/>
      <c r="H51" s="29"/>
      <c r="I51" s="29"/>
    </row>
    <row r="52" spans="1:9" ht="20.25">
      <c r="A52" s="34"/>
      <c r="B52" s="34"/>
      <c r="C52" s="34"/>
      <c r="D52" s="34"/>
      <c r="E52" s="34"/>
      <c r="F52" s="33"/>
      <c r="G52" s="29"/>
      <c r="H52" s="29"/>
      <c r="I52" s="29"/>
    </row>
    <row r="53" spans="1:9" ht="20.25">
      <c r="A53" s="34"/>
      <c r="B53" s="34"/>
      <c r="C53" s="34"/>
      <c r="D53" s="34"/>
      <c r="E53" s="34"/>
      <c r="F53" s="33"/>
      <c r="G53" s="29"/>
      <c r="H53" s="29"/>
      <c r="I53" s="29"/>
    </row>
    <row r="54" spans="1:9" ht="20.25">
      <c r="A54" s="34"/>
      <c r="B54" s="34"/>
      <c r="C54" s="34"/>
      <c r="D54" s="34"/>
      <c r="E54" s="34"/>
      <c r="F54" s="33"/>
      <c r="G54" s="29"/>
      <c r="H54" s="29"/>
      <c r="I54" s="29"/>
    </row>
    <row r="55" spans="1:9" ht="20.25">
      <c r="A55" s="34"/>
      <c r="B55" s="34"/>
      <c r="C55" s="34"/>
      <c r="D55" s="34"/>
      <c r="E55" s="34"/>
      <c r="F55" s="33"/>
      <c r="G55" s="29"/>
      <c r="H55" s="29"/>
      <c r="I55" s="29"/>
    </row>
    <row r="56" spans="1:9" ht="20.25">
      <c r="A56" s="34"/>
      <c r="B56" s="34"/>
      <c r="C56" s="34"/>
      <c r="D56" s="34"/>
      <c r="E56" s="34"/>
      <c r="F56" s="33"/>
      <c r="G56" s="29"/>
      <c r="H56" s="29"/>
      <c r="I56" s="29"/>
    </row>
    <row r="57" spans="1:9" ht="20.25">
      <c r="A57" s="34"/>
      <c r="B57" s="34"/>
      <c r="C57" s="34"/>
      <c r="D57" s="34"/>
      <c r="E57" s="34"/>
      <c r="F57" s="33"/>
      <c r="G57" s="29"/>
      <c r="H57" s="29"/>
      <c r="I57" s="29"/>
    </row>
    <row r="58" spans="1:9" ht="20.25">
      <c r="A58" s="34"/>
      <c r="B58" s="34"/>
      <c r="C58" s="34"/>
      <c r="D58" s="34"/>
      <c r="E58" s="34"/>
      <c r="F58" s="33"/>
      <c r="G58" s="29"/>
      <c r="H58" s="29"/>
      <c r="I58" s="29"/>
    </row>
    <row r="59" spans="1:9" ht="20.25">
      <c r="A59" s="34"/>
      <c r="B59" s="34"/>
      <c r="C59" s="34"/>
      <c r="D59" s="34"/>
      <c r="E59" s="34"/>
      <c r="F59" s="33"/>
      <c r="G59" s="29"/>
      <c r="H59" s="29"/>
      <c r="I59" s="29"/>
    </row>
    <row r="60" spans="1:9" ht="20.25">
      <c r="A60" s="34"/>
      <c r="B60" s="34"/>
      <c r="C60" s="34"/>
      <c r="D60" s="34"/>
      <c r="E60" s="34"/>
      <c r="F60" s="33"/>
      <c r="G60" s="29"/>
      <c r="H60" s="29"/>
      <c r="I60" s="29"/>
    </row>
    <row r="61" spans="1:9" ht="20.25">
      <c r="A61" s="34"/>
      <c r="B61" s="34"/>
      <c r="C61" s="34"/>
      <c r="D61" s="34"/>
      <c r="E61" s="34"/>
      <c r="F61" s="33"/>
      <c r="G61" s="29"/>
      <c r="H61" s="29"/>
      <c r="I61" s="29"/>
    </row>
    <row r="62" spans="1:9" ht="20.25">
      <c r="A62" s="34"/>
      <c r="B62" s="34"/>
      <c r="C62" s="34"/>
      <c r="D62" s="34"/>
      <c r="E62" s="34"/>
      <c r="F62" s="33"/>
      <c r="G62" s="29"/>
      <c r="H62" s="29"/>
      <c r="I62" s="29"/>
    </row>
    <row r="63" spans="1:9" ht="20.25">
      <c r="A63" s="34"/>
      <c r="B63" s="34"/>
      <c r="C63" s="34"/>
      <c r="D63" s="34"/>
      <c r="E63" s="34"/>
      <c r="F63" s="33"/>
      <c r="G63" s="29"/>
      <c r="H63" s="29"/>
      <c r="I63" s="29"/>
    </row>
    <row r="64" spans="1:9" ht="18">
      <c r="A64" s="33"/>
      <c r="B64" s="33"/>
      <c r="C64" s="33"/>
      <c r="D64" s="33"/>
      <c r="E64" s="33"/>
      <c r="F64" s="33"/>
      <c r="G64" s="29"/>
      <c r="H64" s="29"/>
      <c r="I64" s="29"/>
    </row>
    <row r="65" spans="1:9" ht="18">
      <c r="A65" s="33"/>
      <c r="B65" s="33"/>
      <c r="C65" s="33"/>
      <c r="D65" s="33"/>
      <c r="E65" s="33"/>
      <c r="F65" s="33"/>
      <c r="G65" s="29"/>
      <c r="H65" s="29"/>
      <c r="I65" s="29"/>
    </row>
    <row r="66" spans="1:9" ht="1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">
      <c r="A71" s="29"/>
      <c r="B71" s="29"/>
      <c r="C71" s="29"/>
      <c r="D71" s="29"/>
      <c r="E71" s="29"/>
      <c r="F71" s="29"/>
      <c r="G71" s="29"/>
      <c r="H71" s="29"/>
      <c r="I71" s="29"/>
    </row>
  </sheetData>
  <sheetProtection password="C444" sheet="1" objects="1" scenarios="1"/>
  <printOptions/>
  <pageMargins left="0.75" right="0.75" top="1" bottom="1" header="0.5" footer="0.5"/>
  <pageSetup fitToHeight="1" fitToWidth="1" horizontalDpi="600" verticalDpi="600" orientation="portrait" paperSize="9" scale="60" r:id="rId1"/>
  <colBreaks count="1" manualBreakCount="1">
    <brk id="5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Normal="75" workbookViewId="0" topLeftCell="A32">
      <selection activeCell="A41" sqref="A41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47</v>
      </c>
    </row>
    <row r="2" spans="1:10" ht="22.5" customHeight="1">
      <c r="A2" s="19" t="s">
        <v>104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48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37</v>
      </c>
    </row>
    <row r="7" spans="1:9" ht="15.75">
      <c r="A7" s="4"/>
      <c r="B7" s="4"/>
      <c r="C7" s="4"/>
      <c r="D7" s="4"/>
      <c r="E7" s="4"/>
      <c r="G7" s="7" t="s">
        <v>102</v>
      </c>
      <c r="H7" s="6"/>
      <c r="I7" s="7" t="s">
        <v>102</v>
      </c>
    </row>
    <row r="8" spans="1:9" ht="15.75">
      <c r="A8" s="4"/>
      <c r="B8" s="4"/>
      <c r="C8" s="4"/>
      <c r="D8" s="4"/>
      <c r="E8" s="4"/>
      <c r="G8" s="8" t="s">
        <v>105</v>
      </c>
      <c r="H8" s="9"/>
      <c r="I8" s="8" t="s">
        <v>103</v>
      </c>
    </row>
    <row r="9" spans="1:9" ht="15.75">
      <c r="A9" s="4"/>
      <c r="B9" s="4"/>
      <c r="C9" s="4"/>
      <c r="D9" s="4"/>
      <c r="E9" s="4"/>
      <c r="G9" s="15" t="s">
        <v>70</v>
      </c>
      <c r="H9" s="9"/>
      <c r="I9" s="15" t="s">
        <v>68</v>
      </c>
    </row>
    <row r="10" spans="1:9" ht="18.75">
      <c r="A10" s="64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8.75">
      <c r="A11" s="65" t="s">
        <v>72</v>
      </c>
      <c r="B11" s="4"/>
      <c r="C11" s="4"/>
      <c r="D11" s="4"/>
      <c r="E11" s="4"/>
      <c r="G11" s="4"/>
      <c r="H11" s="11"/>
      <c r="I11" s="4"/>
    </row>
    <row r="12" spans="1:9" ht="19.5">
      <c r="A12" s="66" t="s">
        <v>71</v>
      </c>
      <c r="B12" s="3"/>
      <c r="C12" s="3"/>
      <c r="D12" s="4"/>
      <c r="E12" s="4"/>
      <c r="G12" s="50">
        <v>163174</v>
      </c>
      <c r="H12" s="51"/>
      <c r="I12" s="50">
        <v>163901</v>
      </c>
    </row>
    <row r="13" spans="1:9" ht="19.5">
      <c r="A13" s="66" t="s">
        <v>3</v>
      </c>
      <c r="B13" s="3"/>
      <c r="C13" s="3"/>
      <c r="D13" s="4"/>
      <c r="E13" s="4"/>
      <c r="G13" s="50">
        <v>0</v>
      </c>
      <c r="H13" s="51"/>
      <c r="I13" s="50">
        <v>0</v>
      </c>
    </row>
    <row r="14" spans="1:9" ht="19.5">
      <c r="A14" s="66" t="s">
        <v>4</v>
      </c>
      <c r="B14" s="3"/>
      <c r="C14" s="3"/>
      <c r="D14" s="4"/>
      <c r="E14" s="4"/>
      <c r="G14" s="50">
        <v>100062</v>
      </c>
      <c r="H14" s="51"/>
      <c r="I14" s="50">
        <v>100068</v>
      </c>
    </row>
    <row r="15" spans="1:9" ht="18.75" customHeight="1">
      <c r="A15" s="66" t="s">
        <v>38</v>
      </c>
      <c r="B15" s="3"/>
      <c r="C15" s="3"/>
      <c r="D15" s="4"/>
      <c r="E15" s="4"/>
      <c r="G15" s="50">
        <v>9464</v>
      </c>
      <c r="H15" s="51"/>
      <c r="I15" s="50">
        <v>9592</v>
      </c>
    </row>
    <row r="16" spans="1:9" ht="19.5">
      <c r="A16" s="66" t="s">
        <v>88</v>
      </c>
      <c r="B16" s="3"/>
      <c r="C16" s="3"/>
      <c r="D16" s="4"/>
      <c r="E16" s="4"/>
      <c r="G16" s="50">
        <v>244501</v>
      </c>
      <c r="H16" s="51"/>
      <c r="I16" s="50">
        <v>246004</v>
      </c>
    </row>
    <row r="17" spans="1:9" ht="19.5">
      <c r="A17" s="64"/>
      <c r="B17" s="4"/>
      <c r="C17" s="4"/>
      <c r="D17" s="4"/>
      <c r="E17" s="4"/>
      <c r="G17" s="52"/>
      <c r="H17" s="51"/>
      <c r="I17" s="50"/>
    </row>
    <row r="18" spans="1:9" ht="19.5">
      <c r="A18" s="67" t="s">
        <v>5</v>
      </c>
      <c r="B18" s="12"/>
      <c r="C18" s="12"/>
      <c r="D18" s="4"/>
      <c r="E18" s="4"/>
      <c r="G18" s="52"/>
      <c r="H18" s="51"/>
      <c r="I18" s="50"/>
    </row>
    <row r="19" spans="1:9" ht="19.5">
      <c r="A19" s="64" t="s">
        <v>6</v>
      </c>
      <c r="B19" s="4"/>
      <c r="C19" s="4"/>
      <c r="D19" s="4"/>
      <c r="E19" s="4"/>
      <c r="G19" s="53">
        <v>79429</v>
      </c>
      <c r="H19" s="51"/>
      <c r="I19" s="53">
        <v>78808</v>
      </c>
    </row>
    <row r="20" spans="1:9" ht="19.5">
      <c r="A20" s="64" t="s">
        <v>36</v>
      </c>
      <c r="B20" s="4"/>
      <c r="C20" s="4"/>
      <c r="D20" s="4"/>
      <c r="E20" s="4"/>
      <c r="G20" s="54">
        <v>18059</v>
      </c>
      <c r="H20" s="51"/>
      <c r="I20" s="54">
        <v>18034</v>
      </c>
    </row>
    <row r="21" spans="1:9" ht="19.5">
      <c r="A21" s="64" t="s">
        <v>7</v>
      </c>
      <c r="B21" s="4"/>
      <c r="C21" s="4"/>
      <c r="D21" s="4"/>
      <c r="E21" s="4"/>
      <c r="G21" s="54">
        <v>62038</v>
      </c>
      <c r="H21" s="51"/>
      <c r="I21" s="54">
        <v>65895</v>
      </c>
    </row>
    <row r="22" spans="1:9" ht="19.5">
      <c r="A22" s="64" t="s">
        <v>39</v>
      </c>
      <c r="B22" s="4"/>
      <c r="C22" s="4"/>
      <c r="D22" s="4"/>
      <c r="E22" s="4"/>
      <c r="G22" s="54">
        <v>23379</v>
      </c>
      <c r="H22" s="51"/>
      <c r="I22" s="54">
        <v>19065</v>
      </c>
    </row>
    <row r="23" spans="1:9" ht="19.5">
      <c r="A23" s="64" t="s">
        <v>34</v>
      </c>
      <c r="B23" s="4"/>
      <c r="C23" s="4"/>
      <c r="D23" s="4"/>
      <c r="E23" s="4"/>
      <c r="G23" s="54">
        <v>651</v>
      </c>
      <c r="H23" s="51"/>
      <c r="I23" s="54">
        <v>2098</v>
      </c>
    </row>
    <row r="24" spans="1:9" ht="19.5">
      <c r="A24" s="64" t="s">
        <v>35</v>
      </c>
      <c r="B24" s="4"/>
      <c r="C24" s="4"/>
      <c r="D24" s="4"/>
      <c r="E24" s="4"/>
      <c r="G24" s="54">
        <v>10845</v>
      </c>
      <c r="H24" s="51"/>
      <c r="I24" s="54">
        <v>15599</v>
      </c>
    </row>
    <row r="25" spans="1:9" ht="19.5">
      <c r="A25" s="64" t="s">
        <v>8</v>
      </c>
      <c r="B25" s="4"/>
      <c r="C25" s="4"/>
      <c r="D25" s="4"/>
      <c r="E25" s="4"/>
      <c r="G25" s="55">
        <v>0</v>
      </c>
      <c r="H25" s="51"/>
      <c r="I25" s="55">
        <v>0</v>
      </c>
    </row>
    <row r="26" spans="1:9" ht="19.5">
      <c r="A26" s="64"/>
      <c r="B26" s="4"/>
      <c r="C26" s="4"/>
      <c r="D26" s="4"/>
      <c r="E26" s="4"/>
      <c r="G26" s="50">
        <f>SUM(G19:G25)</f>
        <v>194401</v>
      </c>
      <c r="H26" s="51"/>
      <c r="I26" s="50">
        <f>SUM(I19:I25)</f>
        <v>199499</v>
      </c>
    </row>
    <row r="27" spans="1:9" ht="19.5">
      <c r="A27" s="65" t="s">
        <v>9</v>
      </c>
      <c r="B27" s="13"/>
      <c r="C27" s="13"/>
      <c r="D27" s="4"/>
      <c r="E27" s="4"/>
      <c r="G27" s="50"/>
      <c r="H27" s="51"/>
      <c r="I27" s="50"/>
    </row>
    <row r="28" spans="1:9" ht="19.5">
      <c r="A28" s="64" t="s">
        <v>40</v>
      </c>
      <c r="B28" s="4"/>
      <c r="C28" s="4"/>
      <c r="D28" s="4"/>
      <c r="E28" s="4"/>
      <c r="G28" s="53">
        <f>12232+326</f>
        <v>12558</v>
      </c>
      <c r="H28" s="51"/>
      <c r="I28" s="53">
        <f>11988+709</f>
        <v>12697</v>
      </c>
    </row>
    <row r="29" spans="1:9" ht="19.5">
      <c r="A29" s="64" t="s">
        <v>123</v>
      </c>
      <c r="B29" s="4"/>
      <c r="C29" s="4"/>
      <c r="D29" s="4"/>
      <c r="E29" s="4"/>
      <c r="G29" s="54">
        <v>19040</v>
      </c>
      <c r="H29" s="51"/>
      <c r="I29" s="54">
        <v>19306</v>
      </c>
    </row>
    <row r="30" spans="1:9" ht="19.5">
      <c r="A30" s="64" t="s">
        <v>10</v>
      </c>
      <c r="B30" s="4"/>
      <c r="C30" s="4"/>
      <c r="D30" s="4"/>
      <c r="E30" s="4"/>
      <c r="G30" s="54">
        <v>14888</v>
      </c>
      <c r="H30" s="51"/>
      <c r="I30" s="54">
        <v>17274</v>
      </c>
    </row>
    <row r="31" spans="1:9" ht="19.5">
      <c r="A31" s="64" t="s">
        <v>11</v>
      </c>
      <c r="B31" s="4"/>
      <c r="C31" s="4"/>
      <c r="D31" s="4"/>
      <c r="E31" s="4"/>
      <c r="G31" s="54">
        <v>62292</v>
      </c>
      <c r="H31" s="51"/>
      <c r="I31" s="54">
        <v>64366</v>
      </c>
    </row>
    <row r="32" spans="1:9" ht="19.5">
      <c r="A32" s="64" t="s">
        <v>12</v>
      </c>
      <c r="B32" s="4"/>
      <c r="C32" s="4"/>
      <c r="D32" s="4"/>
      <c r="E32" s="4"/>
      <c r="G32" s="54">
        <v>23495</v>
      </c>
      <c r="H32" s="51"/>
      <c r="I32" s="54">
        <v>23498</v>
      </c>
    </row>
    <row r="33" spans="1:9" ht="19.5">
      <c r="A33" s="64" t="s">
        <v>13</v>
      </c>
      <c r="B33" s="4"/>
      <c r="C33" s="4"/>
      <c r="D33" s="4"/>
      <c r="E33" s="4"/>
      <c r="G33" s="55">
        <v>369</v>
      </c>
      <c r="H33" s="51"/>
      <c r="I33" s="55">
        <v>373</v>
      </c>
    </row>
    <row r="34" spans="1:9" ht="19.5">
      <c r="A34" s="64"/>
      <c r="B34" s="4"/>
      <c r="C34" s="4"/>
      <c r="D34" s="4"/>
      <c r="E34" s="4"/>
      <c r="G34" s="50">
        <f>SUM(G28:G33)</f>
        <v>132642</v>
      </c>
      <c r="H34" s="51"/>
      <c r="I34" s="50">
        <f>SUM(I28:I33)</f>
        <v>137514</v>
      </c>
    </row>
    <row r="35" spans="1:9" ht="19.5">
      <c r="A35" s="64"/>
      <c r="B35" s="4"/>
      <c r="C35" s="4"/>
      <c r="D35" s="4"/>
      <c r="E35" s="4"/>
      <c r="G35" s="52"/>
      <c r="H35" s="51"/>
      <c r="I35" s="50"/>
    </row>
    <row r="36" spans="1:9" ht="19.5">
      <c r="A36" s="66" t="s">
        <v>89</v>
      </c>
      <c r="B36" s="3"/>
      <c r="C36" s="3"/>
      <c r="D36" s="4"/>
      <c r="E36" s="4"/>
      <c r="G36" s="50">
        <f>+G26-G34</f>
        <v>61759</v>
      </c>
      <c r="H36" s="51"/>
      <c r="I36" s="50">
        <f>+I26-I34</f>
        <v>61985</v>
      </c>
    </row>
    <row r="37" spans="1:9" ht="19.5">
      <c r="A37" s="66"/>
      <c r="B37" s="3"/>
      <c r="C37" s="3"/>
      <c r="D37" s="4"/>
      <c r="E37" s="4"/>
      <c r="G37" s="52"/>
      <c r="H37" s="51"/>
      <c r="I37" s="50"/>
    </row>
    <row r="38" spans="1:9" ht="20.25" thickBot="1">
      <c r="A38" s="64"/>
      <c r="B38" s="4"/>
      <c r="C38" s="4"/>
      <c r="D38" s="4"/>
      <c r="E38" s="4"/>
      <c r="G38" s="83">
        <f>+SUM(G12:G16)+SUM(G36:G37)</f>
        <v>578960</v>
      </c>
      <c r="H38" s="51"/>
      <c r="I38" s="83">
        <f>+SUM(I12:I16)+SUM(I36:I37)</f>
        <v>581550</v>
      </c>
    </row>
    <row r="39" spans="1:9" ht="20.25" thickTop="1">
      <c r="A39" s="64"/>
      <c r="B39" s="4"/>
      <c r="C39" s="4"/>
      <c r="D39" s="4"/>
      <c r="E39" s="4"/>
      <c r="G39" s="52"/>
      <c r="H39" s="51"/>
      <c r="I39" s="50"/>
    </row>
    <row r="40" spans="1:9" ht="19.5">
      <c r="A40" s="66" t="s">
        <v>87</v>
      </c>
      <c r="B40" s="3"/>
      <c r="C40" s="3"/>
      <c r="D40" s="4"/>
      <c r="E40" s="4"/>
      <c r="G40" s="52"/>
      <c r="H40" s="51"/>
      <c r="I40" s="50"/>
    </row>
    <row r="41" spans="1:9" ht="19.5">
      <c r="A41" s="68"/>
      <c r="B41" s="3"/>
      <c r="C41" s="3"/>
      <c r="D41" s="4"/>
      <c r="E41" s="4"/>
      <c r="G41" s="52"/>
      <c r="H41" s="51"/>
      <c r="I41" s="50"/>
    </row>
    <row r="42" spans="1:9" ht="19.5">
      <c r="A42" s="64" t="s">
        <v>14</v>
      </c>
      <c r="B42" s="3"/>
      <c r="C42" s="3"/>
      <c r="D42" s="4"/>
      <c r="E42" s="4"/>
      <c r="G42" s="52">
        <v>334887</v>
      </c>
      <c r="H42" s="51"/>
      <c r="I42" s="50">
        <v>334887</v>
      </c>
    </row>
    <row r="43" spans="1:9" ht="19.5">
      <c r="A43" s="64" t="s">
        <v>93</v>
      </c>
      <c r="B43" s="3"/>
      <c r="C43" s="3"/>
      <c r="D43" s="4"/>
      <c r="E43" s="4"/>
      <c r="G43" s="56">
        <v>-92577</v>
      </c>
      <c r="H43" s="51"/>
      <c r="I43" s="57">
        <v>-85075</v>
      </c>
    </row>
    <row r="44" spans="1:9" ht="19.5">
      <c r="A44" s="66" t="s">
        <v>90</v>
      </c>
      <c r="B44" s="4"/>
      <c r="C44" s="4"/>
      <c r="D44" s="4"/>
      <c r="E44" s="4"/>
      <c r="G44" s="50">
        <f>SUM(G42:G43)</f>
        <v>242310</v>
      </c>
      <c r="H44" s="50" t="e">
        <f>SUM(#REF!)</f>
        <v>#REF!</v>
      </c>
      <c r="I44" s="50">
        <f>SUM(I42:I43)</f>
        <v>249812</v>
      </c>
    </row>
    <row r="45" spans="1:9" ht="19.5">
      <c r="A45" s="66" t="s">
        <v>91</v>
      </c>
      <c r="B45" s="4"/>
      <c r="C45" s="4"/>
      <c r="D45" s="4"/>
      <c r="E45" s="4"/>
      <c r="G45" s="50">
        <v>46</v>
      </c>
      <c r="H45" s="51"/>
      <c r="I45" s="50">
        <v>46</v>
      </c>
    </row>
    <row r="46" spans="1:9" ht="19.5">
      <c r="A46" s="66" t="s">
        <v>92</v>
      </c>
      <c r="B46" s="4"/>
      <c r="C46" s="4"/>
      <c r="D46" s="4"/>
      <c r="E46" s="4"/>
      <c r="G46" s="50"/>
      <c r="H46" s="51"/>
      <c r="I46" s="50"/>
    </row>
    <row r="47" spans="1:9" ht="19.5">
      <c r="A47" s="64" t="s">
        <v>86</v>
      </c>
      <c r="B47" s="4"/>
      <c r="C47" s="4"/>
      <c r="D47" s="4"/>
      <c r="E47" s="4"/>
      <c r="G47" s="50">
        <f>319923+990</f>
        <v>320913</v>
      </c>
      <c r="H47" s="51"/>
      <c r="I47" s="50">
        <v>316000</v>
      </c>
    </row>
    <row r="48" spans="1:9" ht="19.5">
      <c r="A48" s="64" t="s">
        <v>138</v>
      </c>
      <c r="B48" s="4"/>
      <c r="C48" s="4"/>
      <c r="D48" s="4"/>
      <c r="E48" s="4"/>
      <c r="G48" s="50">
        <v>748</v>
      </c>
      <c r="H48" s="51"/>
      <c r="I48" s="50">
        <v>748</v>
      </c>
    </row>
    <row r="49" spans="1:9" ht="19.5">
      <c r="A49" s="64" t="s">
        <v>85</v>
      </c>
      <c r="B49" s="4"/>
      <c r="C49" s="4"/>
      <c r="D49" s="4"/>
      <c r="E49" s="4"/>
      <c r="G49" s="50">
        <v>14943</v>
      </c>
      <c r="H49" s="51"/>
      <c r="I49" s="50">
        <v>14944</v>
      </c>
    </row>
    <row r="50" spans="1:9" ht="20.25" thickBot="1">
      <c r="A50" s="64"/>
      <c r="B50" s="4"/>
      <c r="C50" s="4"/>
      <c r="D50" s="4"/>
      <c r="E50" s="4"/>
      <c r="G50" s="83">
        <f>SUM(G44:G49)</f>
        <v>578960</v>
      </c>
      <c r="H50" s="51" t="e">
        <f>SUM(H44:H49)</f>
        <v>#REF!</v>
      </c>
      <c r="I50" s="83">
        <f>SUM(I44:I49)</f>
        <v>581550</v>
      </c>
    </row>
    <row r="51" spans="1:9" ht="20.25" thickTop="1">
      <c r="A51" s="64"/>
      <c r="B51" s="4"/>
      <c r="C51" s="4"/>
      <c r="D51" s="4"/>
      <c r="E51" s="4"/>
      <c r="G51" s="58"/>
      <c r="H51" s="59"/>
      <c r="I51" s="58"/>
    </row>
    <row r="52" spans="1:9" ht="19.5">
      <c r="A52" s="66" t="s">
        <v>33</v>
      </c>
      <c r="B52" s="3"/>
      <c r="C52" s="3"/>
      <c r="D52" s="4"/>
      <c r="E52" s="4"/>
      <c r="F52" s="4"/>
      <c r="G52" s="60">
        <f>(G50-G45-G47-G48-G49)/334887</f>
        <v>0.7235574984994939</v>
      </c>
      <c r="H52" s="61"/>
      <c r="I52" s="62">
        <f>(I50-I45-I47-I48-I49)/334887</f>
        <v>0.7459590847061844</v>
      </c>
    </row>
    <row r="53" spans="1:10" ht="19.5">
      <c r="A53" s="66"/>
      <c r="B53" s="3"/>
      <c r="C53" s="3"/>
      <c r="D53" s="4"/>
      <c r="E53" s="4"/>
      <c r="F53" s="4"/>
      <c r="G53" s="63"/>
      <c r="H53" s="63"/>
      <c r="I53" s="63"/>
      <c r="J53" s="14"/>
    </row>
    <row r="54" spans="1:10" ht="18.75">
      <c r="A54" s="64"/>
      <c r="B54" s="4"/>
      <c r="C54" s="4"/>
      <c r="D54" s="4"/>
      <c r="E54" s="4"/>
      <c r="F54" s="4"/>
      <c r="G54" s="4"/>
      <c r="H54" s="11"/>
      <c r="I54" s="4"/>
      <c r="J54" s="4"/>
    </row>
    <row r="55" ht="18.75">
      <c r="A55" s="20" t="s">
        <v>98</v>
      </c>
    </row>
    <row r="56" ht="18.75">
      <c r="A56" s="68" t="s">
        <v>110</v>
      </c>
    </row>
    <row r="65" ht="23.25" customHeight="1"/>
  </sheetData>
  <sheetProtection password="C444" sheet="1" objects="1" scenarios="1"/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 holdings</cp:lastModifiedBy>
  <cp:lastPrinted>2003-05-26T17:48:32Z</cp:lastPrinted>
  <dcterms:created xsi:type="dcterms:W3CDTF">1999-11-03T08:39:49Z</dcterms:created>
  <dcterms:modified xsi:type="dcterms:W3CDTF">2003-03-12T17:56:31Z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